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홍창신\Desktop\대한유도회(2019.8.28.이후)\결산서,예산서\2022년\2021년도 세입.세출 결산 보고\"/>
    </mc:Choice>
  </mc:AlternateContent>
  <xr:revisionPtr revIDLastSave="0" documentId="8_{FBE7318F-EAB5-4B4F-94DE-909EBD472C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결산총괄표" sheetId="4" r:id="rId1"/>
    <sheet name="2021년도 예결산 세입내역서" sheetId="2" r:id="rId2"/>
    <sheet name="2021년도 예결산 세출내역서" sheetId="5" r:id="rId3"/>
  </sheets>
  <definedNames>
    <definedName name="_xlnm.Print_Area" localSheetId="1">'2021년도 예결산 세입내역서'!$A$1:$G$92</definedName>
    <definedName name="_xlnm.Print_Area" localSheetId="2">'2021년도 예결산 세출내역서'!$A$1:$G$395</definedName>
    <definedName name="_xlnm.Print_Area" localSheetId="0">결산총괄표!$A$1:$E$66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4" l="1"/>
  <c r="D64" i="4"/>
  <c r="D62" i="4"/>
  <c r="D45" i="4"/>
  <c r="D28" i="4"/>
  <c r="I13" i="5"/>
  <c r="G375" i="5"/>
  <c r="F374" i="5"/>
  <c r="E374" i="5"/>
  <c r="H246" i="5"/>
  <c r="G254" i="5"/>
  <c r="G373" i="5"/>
  <c r="G350" i="5"/>
  <c r="H362" i="5"/>
  <c r="H364" i="5"/>
  <c r="H367" i="5"/>
  <c r="H358" i="5"/>
  <c r="G360" i="5"/>
  <c r="G238" i="5"/>
  <c r="G282" i="5"/>
  <c r="H233" i="5"/>
  <c r="H227" i="5"/>
  <c r="E201" i="5"/>
  <c r="F201" i="5"/>
  <c r="H193" i="5"/>
  <c r="H187" i="5"/>
  <c r="H185" i="5"/>
  <c r="G195" i="5"/>
  <c r="G194" i="5"/>
  <c r="G193" i="5"/>
  <c r="H169" i="5"/>
  <c r="G178" i="5"/>
  <c r="H81" i="5"/>
  <c r="H63" i="5"/>
  <c r="G66" i="5"/>
  <c r="G65" i="5"/>
  <c r="G64" i="5"/>
  <c r="G63" i="5"/>
  <c r="H22" i="5"/>
  <c r="D13" i="4"/>
  <c r="D17" i="4"/>
  <c r="D21" i="4"/>
  <c r="G72" i="2"/>
  <c r="F49" i="2"/>
  <c r="F71" i="2"/>
  <c r="G62" i="2"/>
  <c r="G66" i="2"/>
  <c r="E49" i="2"/>
  <c r="F40" i="2"/>
  <c r="D5" i="4" s="1"/>
  <c r="E40" i="2"/>
  <c r="G39" i="2"/>
  <c r="G19" i="2"/>
  <c r="D63" i="4"/>
  <c r="D61" i="4"/>
  <c r="D60" i="4"/>
  <c r="D59" i="4"/>
  <c r="D58" i="4"/>
  <c r="D57" i="4"/>
  <c r="D56" i="4"/>
  <c r="D54" i="4"/>
  <c r="D53" i="4"/>
  <c r="D52" i="4"/>
  <c r="D51" i="4"/>
  <c r="D50" i="4"/>
  <c r="D49" i="4"/>
  <c r="D48" i="4"/>
  <c r="D46" i="4"/>
  <c r="D43" i="4"/>
  <c r="D42" i="4"/>
  <c r="D40" i="4"/>
  <c r="D39" i="4"/>
  <c r="D37" i="4"/>
  <c r="D35" i="4"/>
  <c r="D34" i="4"/>
  <c r="D33" i="4"/>
  <c r="D32" i="4"/>
  <c r="D30" i="4"/>
  <c r="D29" i="4"/>
  <c r="D26" i="4"/>
  <c r="D20" i="4"/>
  <c r="D19" i="4"/>
  <c r="D18" i="4"/>
  <c r="D15" i="4"/>
  <c r="G372" i="5"/>
  <c r="G279" i="5"/>
  <c r="G363" i="5"/>
  <c r="G351" i="5"/>
  <c r="G326" i="5"/>
  <c r="H285" i="5"/>
  <c r="H240" i="5"/>
  <c r="G366" i="5"/>
  <c r="H337" i="5"/>
  <c r="G349" i="5"/>
  <c r="G348" i="5"/>
  <c r="H333" i="5"/>
  <c r="H324" i="5"/>
  <c r="G332" i="5"/>
  <c r="G331" i="5"/>
  <c r="G330" i="5"/>
  <c r="G329" i="5"/>
  <c r="G328" i="5"/>
  <c r="H316" i="5"/>
  <c r="H314" i="5"/>
  <c r="H296" i="5"/>
  <c r="G291" i="5"/>
  <c r="H287" i="5"/>
  <c r="G294" i="5"/>
  <c r="G293" i="5"/>
  <c r="G292" i="5"/>
  <c r="H263" i="5"/>
  <c r="H270" i="5"/>
  <c r="H275" i="5"/>
  <c r="G280" i="5"/>
  <c r="G278" i="5"/>
  <c r="G277" i="5"/>
  <c r="G276" i="5"/>
  <c r="G275" i="5"/>
  <c r="H255" i="5"/>
  <c r="G262" i="5"/>
  <c r="G261" i="5"/>
  <c r="G260" i="5"/>
  <c r="G253" i="5"/>
  <c r="G252" i="5"/>
  <c r="G251" i="5"/>
  <c r="F236" i="5"/>
  <c r="E236" i="5"/>
  <c r="G235" i="5"/>
  <c r="G232" i="5"/>
  <c r="F225" i="5"/>
  <c r="H212" i="5"/>
  <c r="H216" i="5"/>
  <c r="H219" i="5"/>
  <c r="G215" i="5"/>
  <c r="G224" i="5"/>
  <c r="G223" i="5"/>
  <c r="G222" i="5"/>
  <c r="G221" i="5"/>
  <c r="G220" i="5"/>
  <c r="G219" i="5"/>
  <c r="H207" i="5"/>
  <c r="G211" i="5"/>
  <c r="G210" i="5"/>
  <c r="H154" i="5"/>
  <c r="G156" i="5"/>
  <c r="G155" i="5"/>
  <c r="G154" i="5"/>
  <c r="H25" i="5"/>
  <c r="G192" i="5"/>
  <c r="H42" i="5"/>
  <c r="G20" i="5"/>
  <c r="H13" i="5"/>
  <c r="D25" i="4" s="1"/>
  <c r="G9" i="2"/>
  <c r="G16" i="2"/>
  <c r="G15" i="2"/>
  <c r="H196" i="5"/>
  <c r="G199" i="5"/>
  <c r="G198" i="5"/>
  <c r="G197" i="5"/>
  <c r="G186" i="5"/>
  <c r="G177" i="5"/>
  <c r="H152" i="5"/>
  <c r="H125" i="5"/>
  <c r="G138" i="5"/>
  <c r="H110" i="5"/>
  <c r="H96" i="5"/>
  <c r="G95" i="5"/>
  <c r="H67" i="5"/>
  <c r="H52" i="5"/>
  <c r="H29" i="5"/>
  <c r="G41" i="5"/>
  <c r="G40" i="5"/>
  <c r="G38" i="5"/>
  <c r="G35" i="5"/>
  <c r="G34" i="5"/>
  <c r="G32" i="5"/>
  <c r="G29" i="5"/>
  <c r="G21" i="5"/>
  <c r="H4" i="5"/>
  <c r="D24" i="4" s="1"/>
  <c r="G12" i="5"/>
  <c r="G13" i="5"/>
  <c r="G11" i="5"/>
  <c r="G10" i="5"/>
  <c r="G9" i="5"/>
  <c r="G371" i="5"/>
  <c r="G370" i="5"/>
  <c r="G369" i="5"/>
  <c r="G368" i="5"/>
  <c r="G367" i="5"/>
  <c r="G365" i="5"/>
  <c r="G364" i="5"/>
  <c r="G362" i="5"/>
  <c r="G361" i="5"/>
  <c r="G359" i="5"/>
  <c r="G358" i="5"/>
  <c r="G357" i="5"/>
  <c r="G356" i="5"/>
  <c r="G355" i="5"/>
  <c r="G354" i="5"/>
  <c r="G353" i="5"/>
  <c r="G352" i="5"/>
  <c r="G347" i="5"/>
  <c r="G346" i="5"/>
  <c r="G345" i="5"/>
  <c r="G344" i="5"/>
  <c r="G343" i="5"/>
  <c r="G342" i="5"/>
  <c r="G341" i="5"/>
  <c r="G339" i="5"/>
  <c r="G338" i="5"/>
  <c r="G337" i="5"/>
  <c r="G336" i="5"/>
  <c r="G335" i="5"/>
  <c r="G334" i="5"/>
  <c r="G333" i="5"/>
  <c r="G327" i="5"/>
  <c r="G325" i="5"/>
  <c r="G324" i="5"/>
  <c r="G323" i="5"/>
  <c r="G322" i="5"/>
  <c r="G321" i="5"/>
  <c r="G320" i="5"/>
  <c r="G319" i="5"/>
  <c r="G318" i="5"/>
  <c r="G317" i="5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0" i="5"/>
  <c r="G289" i="5"/>
  <c r="G288" i="5"/>
  <c r="G287" i="5"/>
  <c r="G286" i="5"/>
  <c r="G285" i="5"/>
  <c r="G284" i="5"/>
  <c r="G281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59" i="5"/>
  <c r="G258" i="5"/>
  <c r="G257" i="5"/>
  <c r="G256" i="5"/>
  <c r="G255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7" i="5"/>
  <c r="G234" i="5"/>
  <c r="G233" i="5"/>
  <c r="G231" i="5"/>
  <c r="G230" i="5"/>
  <c r="G229" i="5"/>
  <c r="G228" i="5"/>
  <c r="G227" i="5"/>
  <c r="G218" i="5"/>
  <c r="G217" i="5"/>
  <c r="G216" i="5"/>
  <c r="G214" i="5"/>
  <c r="G213" i="5"/>
  <c r="G212" i="5"/>
  <c r="G209" i="5"/>
  <c r="G208" i="5"/>
  <c r="G207" i="5"/>
  <c r="G205" i="5"/>
  <c r="G204" i="5"/>
  <c r="G203" i="5"/>
  <c r="G202" i="5"/>
  <c r="G200" i="5"/>
  <c r="G196" i="5"/>
  <c r="G191" i="5"/>
  <c r="G190" i="5"/>
  <c r="G189" i="5"/>
  <c r="G188" i="5"/>
  <c r="G187" i="5"/>
  <c r="G185" i="5"/>
  <c r="G184" i="5"/>
  <c r="G183" i="5"/>
  <c r="G182" i="5"/>
  <c r="G181" i="5"/>
  <c r="G180" i="5"/>
  <c r="G179" i="5"/>
  <c r="G176" i="5"/>
  <c r="G175" i="5"/>
  <c r="G174" i="5"/>
  <c r="G173" i="5"/>
  <c r="G172" i="5"/>
  <c r="G171" i="5"/>
  <c r="G170" i="5"/>
  <c r="G169" i="5"/>
  <c r="G167" i="5"/>
  <c r="G166" i="5"/>
  <c r="G165" i="5"/>
  <c r="G164" i="5"/>
  <c r="G163" i="5"/>
  <c r="G162" i="5"/>
  <c r="G161" i="5"/>
  <c r="G160" i="5"/>
  <c r="G159" i="5"/>
  <c r="G158" i="5"/>
  <c r="G157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2" i="5"/>
  <c r="G61" i="5"/>
  <c r="G60" i="5"/>
  <c r="G59" i="5"/>
  <c r="G58" i="5"/>
  <c r="G57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39" i="5"/>
  <c r="G37" i="5"/>
  <c r="G36" i="5"/>
  <c r="G33" i="5"/>
  <c r="G31" i="5"/>
  <c r="G30" i="5"/>
  <c r="G28" i="5"/>
  <c r="G27" i="5"/>
  <c r="G26" i="5"/>
  <c r="G25" i="5"/>
  <c r="G24" i="5"/>
  <c r="G23" i="5"/>
  <c r="G22" i="5"/>
  <c r="G19" i="5"/>
  <c r="G18" i="5"/>
  <c r="G17" i="5"/>
  <c r="G16" i="5"/>
  <c r="G15" i="5"/>
  <c r="G14" i="5"/>
  <c r="G8" i="5"/>
  <c r="G7" i="5"/>
  <c r="G6" i="5"/>
  <c r="G5" i="5"/>
  <c r="G4" i="5"/>
  <c r="F206" i="5"/>
  <c r="G61" i="2"/>
  <c r="G36" i="2"/>
  <c r="G70" i="2"/>
  <c r="G69" i="2"/>
  <c r="G68" i="2"/>
  <c r="G67" i="2"/>
  <c r="G65" i="2"/>
  <c r="G64" i="2"/>
  <c r="G63" i="2"/>
  <c r="G60" i="2"/>
  <c r="G59" i="2"/>
  <c r="G58" i="2"/>
  <c r="G57" i="2"/>
  <c r="G56" i="2"/>
  <c r="G55" i="2"/>
  <c r="G53" i="2"/>
  <c r="G52" i="2"/>
  <c r="G51" i="2"/>
  <c r="G50" i="2"/>
  <c r="G48" i="2"/>
  <c r="G47" i="2"/>
  <c r="G45" i="2"/>
  <c r="G46" i="2" s="1"/>
  <c r="G43" i="2"/>
  <c r="G42" i="2"/>
  <c r="G41" i="2"/>
  <c r="G38" i="2"/>
  <c r="G37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8" i="2"/>
  <c r="G17" i="2"/>
  <c r="G14" i="2"/>
  <c r="G13" i="2"/>
  <c r="G12" i="2"/>
  <c r="G11" i="2"/>
  <c r="G10" i="2"/>
  <c r="G8" i="2"/>
  <c r="G7" i="2"/>
  <c r="G6" i="2"/>
  <c r="G5" i="2"/>
  <c r="G4" i="2"/>
  <c r="F46" i="2"/>
  <c r="D11" i="4" s="1"/>
  <c r="F44" i="2"/>
  <c r="D9" i="4" s="1"/>
  <c r="E44" i="2"/>
  <c r="E71" i="2"/>
  <c r="H304" i="5"/>
  <c r="H302" i="5"/>
  <c r="E225" i="5"/>
  <c r="E206" i="5"/>
  <c r="H161" i="5"/>
  <c r="H139" i="5"/>
  <c r="H103" i="5"/>
  <c r="H98" i="5"/>
  <c r="H204" i="5"/>
  <c r="I157" i="5"/>
  <c r="I295" i="5"/>
  <c r="F73" i="2" l="1"/>
  <c r="F376" i="5"/>
  <c r="G374" i="5"/>
  <c r="I246" i="5"/>
  <c r="D41" i="4"/>
  <c r="D12" i="4"/>
  <c r="D14" i="4"/>
  <c r="G49" i="2"/>
  <c r="G40" i="2"/>
  <c r="D8" i="4"/>
  <c r="E376" i="5"/>
  <c r="G376" i="5" s="1"/>
  <c r="I207" i="5"/>
  <c r="G206" i="5"/>
  <c r="G225" i="5"/>
  <c r="G236" i="5"/>
  <c r="D31" i="4"/>
  <c r="D38" i="4"/>
  <c r="G44" i="2"/>
  <c r="G71" i="2"/>
  <c r="G201" i="5" l="1"/>
  <c r="H108" i="5"/>
  <c r="H106" i="5"/>
  <c r="D23" i="4" l="1"/>
  <c r="H157" i="5" l="1"/>
  <c r="E46" i="2"/>
  <c r="E73" i="2" s="1"/>
  <c r="G73" i="2" s="1"/>
  <c r="D4" i="4" l="1"/>
  <c r="D10" i="4"/>
  <c r="D36" i="4"/>
  <c r="D65" i="4" s="1"/>
  <c r="D22" i="4" l="1"/>
  <c r="D66" i="4" s="1"/>
</calcChain>
</file>

<file path=xl/sharedStrings.xml><?xml version="1.0" encoding="utf-8"?>
<sst xmlns="http://schemas.openxmlformats.org/spreadsheetml/2006/main" count="813" uniqueCount="402">
  <si>
    <t>관</t>
    <phoneticPr fontId="1" type="noConversion"/>
  </si>
  <si>
    <t xml:space="preserve">항 </t>
    <phoneticPr fontId="1" type="noConversion"/>
  </si>
  <si>
    <t>목</t>
    <phoneticPr fontId="1" type="noConversion"/>
  </si>
  <si>
    <t>훈련비</t>
    <phoneticPr fontId="1" type="noConversion"/>
  </si>
  <si>
    <t>국가대표 수당</t>
    <phoneticPr fontId="1" type="noConversion"/>
  </si>
  <si>
    <t>대표 선수 수당</t>
    <phoneticPr fontId="1" type="noConversion"/>
  </si>
  <si>
    <t>대표팀 훈련비</t>
    <phoneticPr fontId="1" type="noConversion"/>
  </si>
  <si>
    <t>기금(사업비)</t>
    <phoneticPr fontId="1" type="noConversion"/>
  </si>
  <si>
    <t>대표 트레이너 수당</t>
    <phoneticPr fontId="1" type="noConversion"/>
  </si>
  <si>
    <t>후보선수 훈련비</t>
    <phoneticPr fontId="1" type="noConversion"/>
  </si>
  <si>
    <t>후보선수 동계합숙훈련비</t>
    <phoneticPr fontId="1" type="noConversion"/>
  </si>
  <si>
    <t>후보선수 하계합숙훈련비</t>
    <phoneticPr fontId="1" type="noConversion"/>
  </si>
  <si>
    <t>꿈나무선수 육성사업비</t>
    <phoneticPr fontId="1" type="noConversion"/>
  </si>
  <si>
    <t>꿈나무선수 선발,측정비</t>
    <phoneticPr fontId="1" type="noConversion"/>
  </si>
  <si>
    <t>꿈나무선수 동계합숙훈련비</t>
    <phoneticPr fontId="1" type="noConversion"/>
  </si>
  <si>
    <t>꿈나무선수 하계합숙훈련비</t>
    <phoneticPr fontId="1" type="noConversion"/>
  </si>
  <si>
    <t>소  계</t>
    <phoneticPr fontId="1" type="noConversion"/>
  </si>
  <si>
    <t>기금(운영비)</t>
    <phoneticPr fontId="1" type="noConversion"/>
  </si>
  <si>
    <t>인건비</t>
    <phoneticPr fontId="1" type="noConversion"/>
  </si>
  <si>
    <t>행정보조비</t>
    <phoneticPr fontId="1" type="noConversion"/>
  </si>
  <si>
    <t>경기력향상지원비</t>
    <phoneticPr fontId="1" type="noConversion"/>
  </si>
  <si>
    <t>사업수입</t>
    <phoneticPr fontId="1" type="noConversion"/>
  </si>
  <si>
    <t>승단수속금</t>
    <phoneticPr fontId="1" type="noConversion"/>
  </si>
  <si>
    <t>연회비</t>
    <phoneticPr fontId="1" type="noConversion"/>
  </si>
  <si>
    <t>공로연금기금</t>
    <phoneticPr fontId="1" type="noConversion"/>
  </si>
  <si>
    <t>유도복 공인료</t>
    <phoneticPr fontId="1" type="noConversion"/>
  </si>
  <si>
    <t>강습회 참가비</t>
    <phoneticPr fontId="1" type="noConversion"/>
  </si>
  <si>
    <t>잡수입</t>
    <phoneticPr fontId="1" type="noConversion"/>
  </si>
  <si>
    <t>대회협찬금</t>
    <phoneticPr fontId="1" type="noConversion"/>
  </si>
  <si>
    <t>이자수입</t>
    <phoneticPr fontId="1" type="noConversion"/>
  </si>
  <si>
    <t>보통예금 이자수입</t>
    <phoneticPr fontId="1" type="noConversion"/>
  </si>
  <si>
    <t>기금 이자수입</t>
    <phoneticPr fontId="1" type="noConversion"/>
  </si>
  <si>
    <t>연금기금 이자수입</t>
    <phoneticPr fontId="1" type="noConversion"/>
  </si>
  <si>
    <t>합  계</t>
    <phoneticPr fontId="1" type="noConversion"/>
  </si>
  <si>
    <t>재  원</t>
    <phoneticPr fontId="1" type="noConversion"/>
  </si>
  <si>
    <t>교보생명컵꿈나무대회(교보생명)</t>
    <phoneticPr fontId="1" type="noConversion"/>
  </si>
  <si>
    <t>자  체</t>
    <phoneticPr fontId="1" type="noConversion"/>
  </si>
  <si>
    <t>국제친선교류비</t>
    <phoneticPr fontId="1" type="noConversion"/>
  </si>
  <si>
    <t>국제연맹 총회 파견비</t>
    <phoneticPr fontId="1" type="noConversion"/>
  </si>
  <si>
    <t>퇴직적립금</t>
    <phoneticPr fontId="1" type="noConversion"/>
  </si>
  <si>
    <t>퇴직적립금 보조금</t>
    <phoneticPr fontId="1" type="noConversion"/>
  </si>
  <si>
    <t>대표팀 촌외훈련비</t>
    <phoneticPr fontId="1" type="noConversion"/>
  </si>
  <si>
    <t>상임심판 수당</t>
    <phoneticPr fontId="1" type="noConversion"/>
  </si>
  <si>
    <t>일반협찬금</t>
    <phoneticPr fontId="1" type="noConversion"/>
  </si>
  <si>
    <t>후원물품</t>
    <phoneticPr fontId="1" type="noConversion"/>
  </si>
  <si>
    <t>전국소년체육대회비</t>
    <phoneticPr fontId="1" type="noConversion"/>
  </si>
  <si>
    <t>전국체육대회비</t>
    <phoneticPr fontId="1" type="noConversion"/>
  </si>
  <si>
    <t>국제대회 파견비</t>
    <phoneticPr fontId="1" type="noConversion"/>
  </si>
  <si>
    <t>경상비</t>
    <phoneticPr fontId="1" type="noConversion"/>
  </si>
  <si>
    <t>상임심판 사업비</t>
    <phoneticPr fontId="1" type="noConversion"/>
  </si>
  <si>
    <t>(단위 : 원)</t>
    <phoneticPr fontId="1" type="noConversion"/>
  </si>
  <si>
    <t>구 분</t>
    <phoneticPr fontId="1" type="noConversion"/>
  </si>
  <si>
    <t>재 원</t>
    <phoneticPr fontId="1" type="noConversion"/>
  </si>
  <si>
    <t>항 목</t>
    <phoneticPr fontId="1" type="noConversion"/>
  </si>
  <si>
    <t>금 액</t>
    <phoneticPr fontId="1" type="noConversion"/>
  </si>
  <si>
    <t>내    역</t>
    <phoneticPr fontId="1" type="noConversion"/>
  </si>
  <si>
    <t xml:space="preserve"> 세 입 </t>
    <phoneticPr fontId="1" type="noConversion"/>
  </si>
  <si>
    <t xml:space="preserve">기금(사업비) </t>
    <phoneticPr fontId="1" type="noConversion"/>
  </si>
  <si>
    <t xml:space="preserve">기금(운영비) </t>
    <phoneticPr fontId="1" type="noConversion"/>
  </si>
  <si>
    <t xml:space="preserve">자 체 </t>
    <phoneticPr fontId="1" type="noConversion"/>
  </si>
  <si>
    <t>세 출</t>
    <phoneticPr fontId="1" type="noConversion"/>
  </si>
  <si>
    <t>대표팀 국외전지훈련비</t>
    <phoneticPr fontId="1" type="noConversion"/>
  </si>
  <si>
    <t>선수등록비</t>
    <phoneticPr fontId="1" type="noConversion"/>
  </si>
  <si>
    <t>기타</t>
    <phoneticPr fontId="1" type="noConversion"/>
  </si>
  <si>
    <t>체육회지원금</t>
    <phoneticPr fontId="2" type="noConversion"/>
  </si>
  <si>
    <t>예산액</t>
    <phoneticPr fontId="1" type="noConversion"/>
  </si>
  <si>
    <t>숙박비</t>
  </si>
  <si>
    <t>식비 및 간식비</t>
  </si>
  <si>
    <t>선수수당</t>
  </si>
  <si>
    <t>훈련복구입비</t>
  </si>
  <si>
    <t>훈련용구비</t>
  </si>
  <si>
    <t>시설사용료</t>
  </si>
  <si>
    <t>차량임차료</t>
  </si>
  <si>
    <t>약품구입비</t>
  </si>
  <si>
    <t>지도자활동비</t>
  </si>
  <si>
    <t>현수막제작비</t>
  </si>
  <si>
    <t>청소년대표 합숙훈련비</t>
    <phoneticPr fontId="1" type="noConversion"/>
  </si>
  <si>
    <t>청소년대표 국외전지훈련비</t>
    <phoneticPr fontId="1" type="noConversion"/>
  </si>
  <si>
    <t>소년체육대회비</t>
    <phoneticPr fontId="1" type="noConversion"/>
  </si>
  <si>
    <t xml:space="preserve">기금(경기력지원비) </t>
    <phoneticPr fontId="1" type="noConversion"/>
  </si>
  <si>
    <t>기금</t>
    <phoneticPr fontId="1" type="noConversion"/>
  </si>
  <si>
    <t>(경기력지원비)</t>
    <phoneticPr fontId="1" type="noConversion"/>
  </si>
  <si>
    <t>기타</t>
    <phoneticPr fontId="1" type="noConversion"/>
  </si>
  <si>
    <t>체육회지원금</t>
    <phoneticPr fontId="1" type="noConversion"/>
  </si>
  <si>
    <t>청소년대표 육성사업비</t>
    <phoneticPr fontId="1" type="noConversion"/>
  </si>
  <si>
    <t>청소년대표 전담지도자 정책연구비</t>
    <phoneticPr fontId="1" type="noConversion"/>
  </si>
  <si>
    <t>체육스포츠지도사 사업비</t>
    <phoneticPr fontId="1" type="noConversion"/>
  </si>
  <si>
    <t>재  원</t>
  </si>
  <si>
    <t>관</t>
  </si>
  <si>
    <t xml:space="preserve">항 </t>
  </si>
  <si>
    <t>목</t>
  </si>
  <si>
    <t>예산액</t>
  </si>
  <si>
    <t>기금(사업비)</t>
  </si>
  <si>
    <t>국내대회비</t>
  </si>
  <si>
    <t>전국소년체육대회비</t>
  </si>
  <si>
    <t>식비</t>
  </si>
  <si>
    <t>교통비</t>
  </si>
  <si>
    <t>인쇄비</t>
  </si>
  <si>
    <t>국제대회 개최비</t>
  </si>
  <si>
    <t>제주컵 국제대회비</t>
  </si>
  <si>
    <t>체재비</t>
  </si>
  <si>
    <t>훈련비</t>
  </si>
  <si>
    <t>대표 코치 수당</t>
  </si>
  <si>
    <t>수당</t>
  </si>
  <si>
    <t>대표 전력분석관 수당</t>
  </si>
  <si>
    <t>대표 선수 수당</t>
  </si>
  <si>
    <t>대표 트레이너 수당</t>
  </si>
  <si>
    <t>대표팀 촌외훈련비</t>
  </si>
  <si>
    <t>대표팀 국외전지훈련비</t>
  </si>
  <si>
    <t>항공료</t>
  </si>
  <si>
    <t>일비</t>
  </si>
  <si>
    <t>지도자수당</t>
  </si>
  <si>
    <t>상해보험료</t>
  </si>
  <si>
    <t>청소년대표 국외전지훈련비</t>
  </si>
  <si>
    <t>꿈나무선수 선발,측정비</t>
  </si>
  <si>
    <t>운영수당</t>
  </si>
  <si>
    <t>지도자회의비</t>
  </si>
  <si>
    <t>꿈나무선수 하계합숙훈련비</t>
  </si>
  <si>
    <t>기타운영비</t>
  </si>
  <si>
    <t>국제연맹 총회 파견비</t>
  </si>
  <si>
    <t>체육지도자 실기구술 사업비</t>
  </si>
  <si>
    <t>소  계</t>
  </si>
  <si>
    <t>기금(운영비)</t>
  </si>
  <si>
    <t>인건비</t>
  </si>
  <si>
    <t>퇴직적립금</t>
  </si>
  <si>
    <t>경상비</t>
  </si>
  <si>
    <t>복리후생비</t>
  </si>
  <si>
    <t>기금</t>
  </si>
  <si>
    <t>국제대회 파견비</t>
  </si>
  <si>
    <t>(경기력지원비)</t>
  </si>
  <si>
    <t>기타</t>
  </si>
  <si>
    <t>전국체육대회비</t>
  </si>
  <si>
    <t>체육회</t>
  </si>
  <si>
    <t>지원금</t>
  </si>
  <si>
    <t>자 체</t>
  </si>
  <si>
    <t>교보생명컵 꿈나무유도대회비</t>
  </si>
  <si>
    <t>체육장려금</t>
  </si>
  <si>
    <t>부식비</t>
  </si>
  <si>
    <t>대표팀 자비입촌비</t>
  </si>
  <si>
    <t>지원사업비</t>
  </si>
  <si>
    <t>시도지부 및 연맹 지원금</t>
  </si>
  <si>
    <t xml:space="preserve"> </t>
  </si>
  <si>
    <t>유도지 발간비</t>
  </si>
  <si>
    <t>발송비</t>
  </si>
  <si>
    <t>장학사업</t>
  </si>
  <si>
    <t>우수선수 장학금</t>
  </si>
  <si>
    <t>체육지도자 실기구술  사업비</t>
  </si>
  <si>
    <t>사무용품구입비</t>
  </si>
  <si>
    <t>업무추진비</t>
  </si>
  <si>
    <t>대의원총회비</t>
  </si>
  <si>
    <t>이사회의비</t>
  </si>
  <si>
    <t>분과위원회 회의비</t>
  </si>
  <si>
    <t>합  계</t>
  </si>
  <si>
    <t>제주컵 국제대회비</t>
    <phoneticPr fontId="1" type="noConversion"/>
  </si>
  <si>
    <t>대표 전력분석관 수당</t>
    <phoneticPr fontId="1" type="noConversion"/>
  </si>
  <si>
    <t>꿈나무선수 경기력향상도 측정비</t>
    <phoneticPr fontId="1" type="noConversion"/>
  </si>
  <si>
    <t>상임심판 회의비</t>
    <phoneticPr fontId="1" type="noConversion"/>
  </si>
  <si>
    <t>체육지도자 실기구술 사업비</t>
    <phoneticPr fontId="1" type="noConversion"/>
  </si>
  <si>
    <t>심사위원 수당</t>
    <phoneticPr fontId="1" type="noConversion"/>
  </si>
  <si>
    <t>국제종합대회 체육회 지원금</t>
    <phoneticPr fontId="1" type="noConversion"/>
  </si>
  <si>
    <t>자 체</t>
    <phoneticPr fontId="3" type="noConversion"/>
  </si>
  <si>
    <t>국제대회 파견비</t>
    <phoneticPr fontId="3" type="noConversion"/>
  </si>
  <si>
    <t>교통비</t>
    <phoneticPr fontId="3" type="noConversion"/>
  </si>
  <si>
    <t>대표팀 훈련지원비</t>
    <phoneticPr fontId="3" type="noConversion"/>
  </si>
  <si>
    <t>일비</t>
    <phoneticPr fontId="3" type="noConversion"/>
  </si>
  <si>
    <t>동호인등록비</t>
    <phoneticPr fontId="1" type="noConversion"/>
  </si>
  <si>
    <t>숙박비</t>
    <phoneticPr fontId="3" type="noConversion"/>
  </si>
  <si>
    <t>식비</t>
    <phoneticPr fontId="3" type="noConversion"/>
  </si>
  <si>
    <t>아부다비그랜드슬램</t>
    <phoneticPr fontId="3" type="noConversion"/>
  </si>
  <si>
    <t>개도국선수초청합동훈련</t>
    <phoneticPr fontId="1" type="noConversion"/>
  </si>
  <si>
    <t>항공료</t>
    <phoneticPr fontId="3" type="noConversion"/>
  </si>
  <si>
    <t>아시아오세아니아청소년선수권대회</t>
    <phoneticPr fontId="3" type="noConversion"/>
  </si>
  <si>
    <t>도쿄그랜드슬램</t>
    <phoneticPr fontId="3" type="noConversion"/>
  </si>
  <si>
    <t>홍보비</t>
    <phoneticPr fontId="3" type="noConversion"/>
  </si>
  <si>
    <t>코로나검사비</t>
    <phoneticPr fontId="3" type="noConversion"/>
  </si>
  <si>
    <t>세계선수권대회</t>
    <phoneticPr fontId="3" type="noConversion"/>
  </si>
  <si>
    <t>부식비</t>
    <phoneticPr fontId="3" type="noConversion"/>
  </si>
  <si>
    <t>통역수당</t>
    <phoneticPr fontId="1" type="noConversion"/>
  </si>
  <si>
    <t>문화체험비</t>
    <phoneticPr fontId="1" type="noConversion"/>
  </si>
  <si>
    <t>차량임차료</t>
    <phoneticPr fontId="1" type="noConversion"/>
  </si>
  <si>
    <t>항공료</t>
    <phoneticPr fontId="1" type="noConversion"/>
  </si>
  <si>
    <t>숙박비</t>
    <phoneticPr fontId="1" type="noConversion"/>
  </si>
  <si>
    <t>식비</t>
    <phoneticPr fontId="1" type="noConversion"/>
  </si>
  <si>
    <t>현수막제작비</t>
    <phoneticPr fontId="1" type="noConversion"/>
  </si>
  <si>
    <t>일비</t>
    <phoneticPr fontId="1" type="noConversion"/>
  </si>
  <si>
    <t>기타운영비</t>
    <phoneticPr fontId="1" type="noConversion"/>
  </si>
  <si>
    <t>올림픽 자비 참가비</t>
    <phoneticPr fontId="1" type="noConversion"/>
  </si>
  <si>
    <t>교통비</t>
    <phoneticPr fontId="1" type="noConversion"/>
  </si>
  <si>
    <t>심판수당</t>
    <phoneticPr fontId="3" type="noConversion"/>
  </si>
  <si>
    <t>심판수당</t>
    <phoneticPr fontId="1" type="noConversion"/>
  </si>
  <si>
    <t>인쇄비</t>
    <phoneticPr fontId="1" type="noConversion"/>
  </si>
  <si>
    <t>복리후생비</t>
    <phoneticPr fontId="3" type="noConversion"/>
  </si>
  <si>
    <t>경상비</t>
    <phoneticPr fontId="3" type="noConversion"/>
  </si>
  <si>
    <t>수당</t>
    <phoneticPr fontId="1" type="noConversion"/>
  </si>
  <si>
    <t>의무트레이너 수당</t>
    <phoneticPr fontId="1" type="noConversion"/>
  </si>
  <si>
    <t>촌외훈련비</t>
    <phoneticPr fontId="1" type="noConversion"/>
  </si>
  <si>
    <t>방역비</t>
    <phoneticPr fontId="3" type="noConversion"/>
  </si>
  <si>
    <t>방역비</t>
    <phoneticPr fontId="1" type="noConversion"/>
  </si>
  <si>
    <t>후보선수 하계합숙훈련비
(2020 이월사업)</t>
    <phoneticPr fontId="1" type="noConversion"/>
  </si>
  <si>
    <t>코로나19 검사비</t>
  </si>
  <si>
    <t>방역물품구입비</t>
  </si>
  <si>
    <t xml:space="preserve"> </t>
    <phoneticPr fontId="1" type="noConversion"/>
  </si>
  <si>
    <t>청소년대표 합숙훈련
(2020 이월사업)</t>
    <phoneticPr fontId="1" type="noConversion"/>
  </si>
  <si>
    <t>의무트레이너수당</t>
  </si>
  <si>
    <t>단체훈련용구비</t>
  </si>
  <si>
    <t>코로나19 검사비</t>
    <phoneticPr fontId="1" type="noConversion"/>
  </si>
  <si>
    <t>방역물품 구입비</t>
    <phoneticPr fontId="1" type="noConversion"/>
  </si>
  <si>
    <t>청소년대표 합숙훈련</t>
    <phoneticPr fontId="1" type="noConversion"/>
  </si>
  <si>
    <t>정책연구비(2020 이월금)</t>
    <phoneticPr fontId="1" type="noConversion"/>
  </si>
  <si>
    <t>정책연구비</t>
    <phoneticPr fontId="1" type="noConversion"/>
  </si>
  <si>
    <t>일비 및 간식비</t>
    <phoneticPr fontId="1" type="noConversion"/>
  </si>
  <si>
    <t>꿈나무선수 합숙훈련비
(2020 이월사업)</t>
    <phoneticPr fontId="1" type="noConversion"/>
  </si>
  <si>
    <t>전문지도자수당</t>
  </si>
  <si>
    <t>동계피복비</t>
  </si>
  <si>
    <t>교통비(항공)</t>
  </si>
  <si>
    <t>상임심판 전문화교육비</t>
    <phoneticPr fontId="1" type="noConversion"/>
  </si>
  <si>
    <t>강사료</t>
    <phoneticPr fontId="1" type="noConversion"/>
  </si>
  <si>
    <t>시설사용료</t>
    <phoneticPr fontId="1" type="noConversion"/>
  </si>
  <si>
    <t>연수복(기념품)제작비</t>
    <phoneticPr fontId="1" type="noConversion"/>
  </si>
  <si>
    <t>상임심판 운영사업비</t>
    <phoneticPr fontId="1" type="noConversion"/>
  </si>
  <si>
    <t>업무추진비</t>
    <phoneticPr fontId="1" type="noConversion"/>
  </si>
  <si>
    <t>심사위원 수당</t>
    <phoneticPr fontId="3" type="noConversion"/>
  </si>
  <si>
    <t>식  비</t>
  </si>
  <si>
    <t>올림픽 일비</t>
    <phoneticPr fontId="3" type="noConversion"/>
  </si>
  <si>
    <t>올림픽 포상금</t>
    <phoneticPr fontId="3" type="noConversion"/>
  </si>
  <si>
    <t>일반사업비</t>
    <phoneticPr fontId="3" type="noConversion"/>
  </si>
  <si>
    <t>일반사업비</t>
    <phoneticPr fontId="1" type="noConversion"/>
  </si>
  <si>
    <t>지급임차료</t>
    <phoneticPr fontId="3" type="noConversion"/>
  </si>
  <si>
    <t>임차료</t>
    <phoneticPr fontId="3" type="noConversion"/>
  </si>
  <si>
    <t>급여</t>
    <phoneticPr fontId="3" type="noConversion"/>
  </si>
  <si>
    <t>퇴직급여</t>
    <phoneticPr fontId="3" type="noConversion"/>
  </si>
  <si>
    <t>인건비</t>
    <phoneticPr fontId="3" type="noConversion"/>
  </si>
  <si>
    <t>참가보조금</t>
    <phoneticPr fontId="3" type="noConversion"/>
  </si>
  <si>
    <t>시상품제작비</t>
    <phoneticPr fontId="1" type="noConversion"/>
  </si>
  <si>
    <t>대회임원수당</t>
    <phoneticPr fontId="1" type="noConversion"/>
  </si>
  <si>
    <t>버스임차료</t>
    <phoneticPr fontId="3" type="noConversion"/>
  </si>
  <si>
    <t>공로연금 지원금</t>
    <phoneticPr fontId="1" type="noConversion"/>
  </si>
  <si>
    <t>생활체육 지원금</t>
    <phoneticPr fontId="1" type="noConversion"/>
  </si>
  <si>
    <t>고단자 지원금</t>
    <phoneticPr fontId="1" type="noConversion"/>
  </si>
  <si>
    <t>선수단 격려금</t>
    <phoneticPr fontId="1" type="noConversion"/>
  </si>
  <si>
    <t>심판 및 지도자 강습회비</t>
    <phoneticPr fontId="1" type="noConversion"/>
  </si>
  <si>
    <t>승단사업비</t>
    <phoneticPr fontId="1" type="noConversion"/>
  </si>
  <si>
    <t>심의위원회비</t>
    <phoneticPr fontId="1" type="noConversion"/>
  </si>
  <si>
    <t>단증작업비</t>
    <phoneticPr fontId="1" type="noConversion"/>
  </si>
  <si>
    <t>선수증제작비</t>
    <phoneticPr fontId="1" type="noConversion"/>
  </si>
  <si>
    <t>동호인증제작비</t>
    <phoneticPr fontId="1" type="noConversion"/>
  </si>
  <si>
    <t>IJF 세미나 파견비</t>
    <phoneticPr fontId="1" type="noConversion"/>
  </si>
  <si>
    <t>지급수수료</t>
    <phoneticPr fontId="3" type="noConversion"/>
  </si>
  <si>
    <t>강사료</t>
    <phoneticPr fontId="3" type="noConversion"/>
  </si>
  <si>
    <t>심판 및 지도자 강습회비
(2차)</t>
    <phoneticPr fontId="1" type="noConversion"/>
  </si>
  <si>
    <t>(1차)</t>
    <phoneticPr fontId="1" type="noConversion"/>
  </si>
  <si>
    <t>심판 및 지도자 강습회비
(3차)</t>
    <phoneticPr fontId="1" type="noConversion"/>
  </si>
  <si>
    <t>도쿄올림픽 임원 파견비</t>
    <phoneticPr fontId="1" type="noConversion"/>
  </si>
  <si>
    <t>해외교류비</t>
    <phoneticPr fontId="1" type="noConversion"/>
  </si>
  <si>
    <t>운영요원 수당</t>
    <phoneticPr fontId="1" type="noConversion"/>
  </si>
  <si>
    <t>용품구입비</t>
    <phoneticPr fontId="1" type="noConversion"/>
  </si>
  <si>
    <t>급여</t>
    <phoneticPr fontId="1" type="noConversion"/>
  </si>
  <si>
    <t>퇴직급여</t>
    <phoneticPr fontId="1" type="noConversion"/>
  </si>
  <si>
    <t>복리후생비</t>
    <phoneticPr fontId="1" type="noConversion"/>
  </si>
  <si>
    <t>광고선전비</t>
    <phoneticPr fontId="1" type="noConversion"/>
  </si>
  <si>
    <t xml:space="preserve">홍보비 </t>
    <phoneticPr fontId="1" type="noConversion"/>
  </si>
  <si>
    <t>지급임차료</t>
    <phoneticPr fontId="1" type="noConversion"/>
  </si>
  <si>
    <t>임차료</t>
    <phoneticPr fontId="1" type="noConversion"/>
  </si>
  <si>
    <t>사무용품비</t>
    <phoneticPr fontId="1" type="noConversion"/>
  </si>
  <si>
    <t>사무용품구입비</t>
    <phoneticPr fontId="1" type="noConversion"/>
  </si>
  <si>
    <t>통신비</t>
    <phoneticPr fontId="1" type="noConversion"/>
  </si>
  <si>
    <t>우편요금</t>
    <phoneticPr fontId="1" type="noConversion"/>
  </si>
  <si>
    <t>전화요금</t>
    <phoneticPr fontId="1" type="noConversion"/>
  </si>
  <si>
    <t>여비교통비</t>
    <phoneticPr fontId="1" type="noConversion"/>
  </si>
  <si>
    <t>도서인쇄비</t>
    <phoneticPr fontId="1" type="noConversion"/>
  </si>
  <si>
    <t>도서 및 신문구입비</t>
    <phoneticPr fontId="1" type="noConversion"/>
  </si>
  <si>
    <t>지급수수료</t>
    <phoneticPr fontId="1" type="noConversion"/>
  </si>
  <si>
    <t>전산시스템유지보수비</t>
    <phoneticPr fontId="1" type="noConversion"/>
  </si>
  <si>
    <t>업무대행수수료</t>
    <phoneticPr fontId="1" type="noConversion"/>
  </si>
  <si>
    <t>회의비</t>
    <phoneticPr fontId="1" type="noConversion"/>
  </si>
  <si>
    <t>세금과공과</t>
    <phoneticPr fontId="1" type="noConversion"/>
  </si>
  <si>
    <t>잡비</t>
    <phoneticPr fontId="1" type="noConversion"/>
  </si>
  <si>
    <t>기타잡비</t>
    <phoneticPr fontId="1" type="noConversion"/>
  </si>
  <si>
    <t>인건비(전임지도자)</t>
    <phoneticPr fontId="3" type="noConversion"/>
  </si>
  <si>
    <t>방역물품구입비</t>
    <phoneticPr fontId="3" type="noConversion"/>
  </si>
  <si>
    <t>후보선수 하계합숙훈련비</t>
    <phoneticPr fontId="3" type="noConversion"/>
  </si>
  <si>
    <t>후보선수 동계합숙훈련비</t>
    <phoneticPr fontId="3" type="noConversion"/>
  </si>
  <si>
    <t>단체훈련용구비</t>
    <phoneticPr fontId="3" type="noConversion"/>
  </si>
  <si>
    <t>약품구입비</t>
    <phoneticPr fontId="3" type="noConversion"/>
  </si>
  <si>
    <t>현수막제작비</t>
    <phoneticPr fontId="3" type="noConversion"/>
  </si>
  <si>
    <t>지도자회의비</t>
    <phoneticPr fontId="3" type="noConversion"/>
  </si>
  <si>
    <t>상해보험료</t>
    <phoneticPr fontId="3" type="noConversion"/>
  </si>
  <si>
    <t>식비 및 간식비</t>
    <phoneticPr fontId="3" type="noConversion"/>
  </si>
  <si>
    <t>꿈나무선수 동계합숙훈련비</t>
    <phoneticPr fontId="3" type="noConversion"/>
  </si>
  <si>
    <t>스포츠스타 체육교실 사업비</t>
    <phoneticPr fontId="1" type="noConversion"/>
  </si>
  <si>
    <t>훈련용품구입비</t>
    <phoneticPr fontId="1" type="noConversion"/>
  </si>
  <si>
    <t>강습프로그램 제작비</t>
    <phoneticPr fontId="3" type="noConversion"/>
  </si>
  <si>
    <t>유공자 포상비</t>
    <phoneticPr fontId="1" type="noConversion"/>
  </si>
  <si>
    <t>유공자 포상비</t>
    <phoneticPr fontId="3" type="noConversion"/>
  </si>
  <si>
    <t>대표 전임지도자 수당</t>
    <phoneticPr fontId="1" type="noConversion"/>
  </si>
  <si>
    <t>대표 겸임지도자 수당</t>
    <phoneticPr fontId="1" type="noConversion"/>
  </si>
  <si>
    <t>꿈나무선수 합숙훈련비</t>
    <phoneticPr fontId="1" type="noConversion"/>
  </si>
  <si>
    <t>꿈나무선수 전담지도자 정책연구비</t>
    <phoneticPr fontId="1" type="noConversion"/>
  </si>
  <si>
    <t>보조금수익</t>
    <phoneticPr fontId="1" type="noConversion"/>
  </si>
  <si>
    <t>국내대회 개최비</t>
    <phoneticPr fontId="1" type="noConversion"/>
  </si>
  <si>
    <t>국제대회 국내개최비</t>
    <phoneticPr fontId="1" type="noConversion"/>
  </si>
  <si>
    <t>올림픽 지원금</t>
    <phoneticPr fontId="1" type="noConversion"/>
  </si>
  <si>
    <t>기타수익</t>
    <phoneticPr fontId="1" type="noConversion"/>
  </si>
  <si>
    <t>기부금수익</t>
    <phoneticPr fontId="1" type="noConversion"/>
  </si>
  <si>
    <t>투자자산수익</t>
    <phoneticPr fontId="1" type="noConversion"/>
  </si>
  <si>
    <t>이자수익</t>
    <phoneticPr fontId="1" type="noConversion"/>
  </si>
  <si>
    <t>국가대표 복리후생 지원금</t>
    <phoneticPr fontId="1" type="noConversion"/>
  </si>
  <si>
    <t>전임지도자 4대 보험</t>
    <phoneticPr fontId="1" type="noConversion"/>
  </si>
  <si>
    <t>퇴직연금운용수익</t>
    <phoneticPr fontId="1" type="noConversion"/>
  </si>
  <si>
    <t>전국체육대회비 지원금, 올림픽 지원금</t>
    <phoneticPr fontId="1" type="noConversion"/>
  </si>
  <si>
    <t>승단수속금, 연회비, 강습회참가비, 선수등록비, 유도복공인료</t>
    <phoneticPr fontId="1" type="noConversion"/>
  </si>
  <si>
    <t>기금(진흥,법인,자체) 이자수입</t>
    <phoneticPr fontId="1" type="noConversion"/>
  </si>
  <si>
    <t>보통예금, 연금기금 이자수입</t>
    <phoneticPr fontId="1" type="noConversion"/>
  </si>
  <si>
    <t>퇴직연금 운용수익</t>
    <phoneticPr fontId="1" type="noConversion"/>
  </si>
  <si>
    <t>인건비, 퇴직적립금, 행정보조비</t>
    <phoneticPr fontId="1" type="noConversion"/>
  </si>
  <si>
    <t>국제대회 국내개최비</t>
    <phoneticPr fontId="1" type="noConversion"/>
  </si>
  <si>
    <t>복사기 및 공기청청기 임차료</t>
    <phoneticPr fontId="1" type="noConversion"/>
  </si>
  <si>
    <t>지원사업비, 심판 및 지도자 강습회비, 체육지도자 실기.구술사업비</t>
    <phoneticPr fontId="1" type="noConversion"/>
  </si>
  <si>
    <t>유도지 발간비, 승단사업비, 선수증제작비, 장학사업, 해외교류비 등</t>
    <phoneticPr fontId="1" type="noConversion"/>
  </si>
  <si>
    <t>직원 4대 보험 협회부담분, 사무실물품구입비</t>
    <phoneticPr fontId="1" type="noConversion"/>
  </si>
  <si>
    <t>임원활동비, 화환, 경조사비</t>
    <phoneticPr fontId="1" type="noConversion"/>
  </si>
  <si>
    <t>홍보비</t>
    <phoneticPr fontId="1" type="noConversion"/>
  </si>
  <si>
    <t>복사기임차료</t>
    <phoneticPr fontId="1" type="noConversion"/>
  </si>
  <si>
    <t>임직원 국내 출장 여비</t>
    <phoneticPr fontId="1" type="noConversion"/>
  </si>
  <si>
    <t>인쇄비, 도서 및 신문구입비</t>
    <phoneticPr fontId="1" type="noConversion"/>
  </si>
  <si>
    <t>법인주민세, 유도지면허세, 법인등기 및 인감증명서 수수료</t>
    <phoneticPr fontId="1" type="noConversion"/>
  </si>
  <si>
    <t>각종 증명서 발급수수료 외 기타잡비</t>
    <phoneticPr fontId="1" type="noConversion"/>
  </si>
  <si>
    <t>대표팀 수당, 대표팀 훈련비, 후보선수 훈련비, 청소년대표 훈련비</t>
    <phoneticPr fontId="1" type="noConversion"/>
  </si>
  <si>
    <t>꿈나무선수 훈련비 등</t>
    <phoneticPr fontId="1" type="noConversion"/>
  </si>
  <si>
    <t>전임지도자 4대보험 협회부담분</t>
    <phoneticPr fontId="2" type="noConversion"/>
  </si>
  <si>
    <t>직원 건강보험,국민연금 협회부담분</t>
    <phoneticPr fontId="1" type="noConversion"/>
  </si>
  <si>
    <t>&lt;2021년도 결산총괄표&gt;</t>
    <phoneticPr fontId="1" type="noConversion"/>
  </si>
  <si>
    <t>국내대회 방역비</t>
    <phoneticPr fontId="1" type="noConversion"/>
  </si>
  <si>
    <t>국내대회 방역비 보조금</t>
    <phoneticPr fontId="1" type="noConversion"/>
  </si>
  <si>
    <t>증감</t>
    <phoneticPr fontId="1" type="noConversion"/>
  </si>
  <si>
    <t>방역비 보조금</t>
    <phoneticPr fontId="1" type="noConversion"/>
  </si>
  <si>
    <t xml:space="preserve">단증카드사업 수입금 </t>
    <phoneticPr fontId="1" type="noConversion"/>
  </si>
  <si>
    <t>증감</t>
    <phoneticPr fontId="3" type="noConversion"/>
  </si>
  <si>
    <t>개도국선수초청 합동훈련비</t>
    <phoneticPr fontId="1" type="noConversion"/>
  </si>
  <si>
    <t>국제종합대회 체육회 지원     사업비</t>
    <phoneticPr fontId="3" type="noConversion"/>
  </si>
  <si>
    <t>의무트레이너 수당         (2020 이월사업)</t>
    <phoneticPr fontId="1" type="noConversion"/>
  </si>
  <si>
    <t>청소년대표 전담지도자         정책연구비</t>
    <phoneticPr fontId="3" type="noConversion"/>
  </si>
  <si>
    <t>꿈나무선수 경기력향상도      측정비(2020 이월사업)</t>
    <phoneticPr fontId="1" type="noConversion"/>
  </si>
  <si>
    <t>꿈나무선수 경기력향상도      측정비</t>
    <phoneticPr fontId="3" type="noConversion"/>
  </si>
  <si>
    <t>꿈나무선수 전담지도자          정책연구비</t>
    <phoneticPr fontId="3" type="noConversion"/>
  </si>
  <si>
    <t>보험료</t>
    <phoneticPr fontId="1" type="noConversion"/>
  </si>
  <si>
    <t>의무트레이너 훈련비</t>
    <phoneticPr fontId="1" type="noConversion"/>
  </si>
  <si>
    <t>강습비</t>
    <phoneticPr fontId="3" type="noConversion"/>
  </si>
  <si>
    <t>기타운영비</t>
    <phoneticPr fontId="3" type="noConversion"/>
  </si>
  <si>
    <t>간식비</t>
    <phoneticPr fontId="1" type="noConversion"/>
  </si>
  <si>
    <t>인건비(겸임지도자)</t>
    <phoneticPr fontId="3" type="noConversion"/>
  </si>
  <si>
    <t>인건비(트레이너)</t>
    <phoneticPr fontId="3" type="noConversion"/>
  </si>
  <si>
    <t>인건비(전력분석관)</t>
    <phoneticPr fontId="3" type="noConversion"/>
  </si>
  <si>
    <t>우수선수 초청 훈련비</t>
    <phoneticPr fontId="1" type="noConversion"/>
  </si>
  <si>
    <t>대표 의무트레이너 수당</t>
    <phoneticPr fontId="1" type="noConversion"/>
  </si>
  <si>
    <t>대표팀 우수선수 초청훈련비</t>
    <phoneticPr fontId="3" type="noConversion"/>
  </si>
  <si>
    <t>간식비</t>
    <phoneticPr fontId="3" type="noConversion"/>
  </si>
  <si>
    <t>세계청소년선수권대회</t>
    <phoneticPr fontId="3" type="noConversion"/>
  </si>
  <si>
    <t>경기전경비</t>
    <phoneticPr fontId="3" type="noConversion"/>
  </si>
  <si>
    <t>올림픽 임원 파견비</t>
    <phoneticPr fontId="3" type="noConversion"/>
  </si>
  <si>
    <t>체재비</t>
    <phoneticPr fontId="3" type="noConversion"/>
  </si>
  <si>
    <t>개인훈련용구</t>
    <phoneticPr fontId="1" type="noConversion"/>
  </si>
  <si>
    <t>업무위탁수수료</t>
    <phoneticPr fontId="1" type="noConversion"/>
  </si>
  <si>
    <t>외환차손</t>
    <phoneticPr fontId="3" type="noConversion"/>
  </si>
  <si>
    <t>훈련비</t>
    <phoneticPr fontId="3" type="noConversion"/>
  </si>
  <si>
    <t>전국소년체육대회비, 대표팀 코치.트레이너.선수 수당</t>
    <phoneticPr fontId="1" type="noConversion"/>
  </si>
  <si>
    <t>대표팀 훈련비, 후보선수 훈련비, 청소년선수 육성사업비</t>
    <phoneticPr fontId="1" type="noConversion"/>
  </si>
  <si>
    <t>꿈나무선수 육성사업비, 상임심판 사업비, 국내대회 방역비 등</t>
    <phoneticPr fontId="1" type="noConversion"/>
  </si>
  <si>
    <t>동호인증발급비, 잡수입, 체육지도자검정료, 후원물품 등</t>
    <phoneticPr fontId="1" type="noConversion"/>
  </si>
  <si>
    <t>상임심판 사업비, 체육지도자구술시험비, 국내대회 방역비 등</t>
    <phoneticPr fontId="1" type="noConversion"/>
  </si>
  <si>
    <t>아시아오세아니아청소년대회, 세계선수권대회, 세계청소년선수권대회</t>
    <phoneticPr fontId="1" type="noConversion"/>
  </si>
  <si>
    <t>올림픽 일비, 포상금, 임원파견비</t>
    <phoneticPr fontId="1" type="noConversion"/>
  </si>
  <si>
    <t>전산시스템 관리 유지보수비, 업무대행수수료, 업무위탁수수료</t>
    <phoneticPr fontId="1" type="noConversion"/>
  </si>
  <si>
    <t>대의원총회비, 이사회의비, 분과위원회 회의비</t>
    <phoneticPr fontId="1" type="noConversion"/>
  </si>
  <si>
    <t>세입계</t>
    <phoneticPr fontId="1" type="noConversion"/>
  </si>
  <si>
    <t>세출계</t>
  </si>
  <si>
    <t>외환차손</t>
    <phoneticPr fontId="1" type="noConversion"/>
  </si>
  <si>
    <t>환차손</t>
    <phoneticPr fontId="1" type="noConversion"/>
  </si>
  <si>
    <r>
      <t>당기순이익</t>
    </r>
    <r>
      <rPr>
        <b/>
        <sz val="11"/>
        <color rgb="FFFF0000"/>
        <rFont val="나눔명조"/>
        <family val="1"/>
        <charset val="129"/>
      </rPr>
      <t>(순손실)</t>
    </r>
    <phoneticPr fontId="2" type="noConversion"/>
  </si>
  <si>
    <t>결산액</t>
    <phoneticPr fontId="1" type="noConversion"/>
  </si>
  <si>
    <t>우수선수 발굴 사업비</t>
    <phoneticPr fontId="1" type="noConversion"/>
  </si>
  <si>
    <t>행복나눔 유도교실 사업비</t>
    <phoneticPr fontId="1" type="noConversion"/>
  </si>
  <si>
    <t>행복나눔 유도교실 사업 보조금</t>
    <phoneticPr fontId="1" type="noConversion"/>
  </si>
  <si>
    <t>자비입촌비</t>
    <phoneticPr fontId="1" type="noConversion"/>
  </si>
  <si>
    <t>고유목적사업준비금 환입액</t>
    <phoneticPr fontId="1" type="noConversion"/>
  </si>
  <si>
    <t>2021년도 예결산 세입내역서</t>
    <phoneticPr fontId="1" type="noConversion"/>
  </si>
  <si>
    <t>임원협찬금, 일반협찬금, 후원물품</t>
    <phoneticPr fontId="1" type="noConversion"/>
  </si>
  <si>
    <t>결산액</t>
    <phoneticPr fontId="3" type="noConversion"/>
  </si>
  <si>
    <t xml:space="preserve">우수선수 발굴 사업비 </t>
    <phoneticPr fontId="3" type="noConversion"/>
  </si>
  <si>
    <t>제주컵 전국유도대회비</t>
    <phoneticPr fontId="3" type="noConversion"/>
  </si>
  <si>
    <t>줌사용료</t>
    <phoneticPr fontId="1" type="noConversion"/>
  </si>
  <si>
    <r>
      <t>감가상각비</t>
    </r>
    <r>
      <rPr>
        <sz val="9"/>
        <color theme="1"/>
        <rFont val="나눔고딕"/>
        <family val="3"/>
        <charset val="129"/>
      </rPr>
      <t>(경기용장비)</t>
    </r>
    <phoneticPr fontId="3" type="noConversion"/>
  </si>
  <si>
    <r>
      <t>감가상각비</t>
    </r>
    <r>
      <rPr>
        <sz val="9"/>
        <color theme="1"/>
        <rFont val="나눔고딕"/>
        <family val="3"/>
        <charset val="129"/>
      </rPr>
      <t>(비품)</t>
    </r>
    <phoneticPr fontId="3" type="noConversion"/>
  </si>
  <si>
    <t>고유목적사업준비금 전입액</t>
    <phoneticPr fontId="3" type="noConversion"/>
  </si>
  <si>
    <t>대표팀 지도자 인건비</t>
    <phoneticPr fontId="2" type="noConversion"/>
  </si>
  <si>
    <t>제주컵 전국유도대회</t>
    <phoneticPr fontId="2" type="noConversion"/>
  </si>
  <si>
    <t>감가상각비</t>
    <phoneticPr fontId="1" type="noConversion"/>
  </si>
  <si>
    <t>경기용장비, 비품 감가상각비</t>
    <phoneticPr fontId="1" type="noConversion"/>
  </si>
  <si>
    <t>고유목적사업준비금 전입액</t>
    <phoneticPr fontId="1" type="noConversion"/>
  </si>
  <si>
    <t>우편요금, 전화요금, 줌사용료</t>
    <phoneticPr fontId="1" type="noConversion"/>
  </si>
  <si>
    <t>2021년도 예결산 세출내역서</t>
    <phoneticPr fontId="3" type="noConversion"/>
  </si>
  <si>
    <t>체육지도자 실기구술 사업비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</si>
</sst>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sz val="11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나눔고딕"/>
      <family val="3"/>
      <charset val="129"/>
    </font>
    <font>
      <sz val="11"/>
      <color theme="1"/>
      <name val="나눔명조"/>
      <family val="1"/>
      <charset val="129"/>
    </font>
    <font>
      <b/>
      <sz val="12"/>
      <color theme="1"/>
      <name val="나눔명조"/>
      <family val="1"/>
      <charset val="129"/>
    </font>
    <font>
      <b/>
      <sz val="11"/>
      <color theme="1"/>
      <name val="나눔명조"/>
      <family val="1"/>
      <charset val="129"/>
    </font>
    <font>
      <sz val="10"/>
      <color theme="1"/>
      <name val="나눔명조"/>
      <family val="1"/>
      <charset val="129"/>
    </font>
    <font>
      <b/>
      <sz val="11"/>
      <color theme="1"/>
      <name val="나눔고딕"/>
      <family val="3"/>
      <charset val="129"/>
    </font>
    <font>
      <b/>
      <sz val="20"/>
      <color theme="1"/>
      <name val="나눔명조"/>
      <family val="1"/>
      <charset val="129"/>
    </font>
    <font>
      <b/>
      <sz val="18"/>
      <color theme="1"/>
      <name val="나눔고딕"/>
      <family val="3"/>
      <charset val="129"/>
    </font>
    <font>
      <sz val="11"/>
      <name val="맑은 고딕"/>
      <family val="3"/>
      <charset val="129"/>
      <scheme val="minor"/>
    </font>
    <font>
      <sz val="10"/>
      <name val="나눔명조"/>
      <family val="1"/>
      <charset val="129"/>
    </font>
    <font>
      <b/>
      <sz val="11"/>
      <color rgb="FFFF0000"/>
      <name val="나눔명조"/>
      <family val="1"/>
      <charset val="129"/>
    </font>
    <font>
      <sz val="9"/>
      <color theme="1"/>
      <name val="나눔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41" fontId="6" fillId="0" borderId="0" applyFont="0" applyFill="0" applyBorder="0" applyAlignment="0" applyProtection="0">
      <alignment vertical="center"/>
    </xf>
    <xf numFmtId="0" fontId="4" fillId="0" borderId="0"/>
  </cellStyleXfs>
  <cellXfs count="16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>
      <alignment vertical="center"/>
    </xf>
    <xf numFmtId="176" fontId="10" fillId="0" borderId="6" xfId="0" applyNumberFormat="1" applyFont="1" applyBorder="1">
      <alignment vertical="center"/>
    </xf>
    <xf numFmtId="0" fontId="11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176" fontId="11" fillId="0" borderId="2" xfId="0" applyNumberFormat="1" applyFont="1" applyBorder="1">
      <alignment vertical="center"/>
    </xf>
    <xf numFmtId="0" fontId="11" fillId="0" borderId="9" xfId="0" applyFont="1" applyBorder="1" applyAlignment="1">
      <alignment vertical="center" shrinkToFit="1"/>
    </xf>
    <xf numFmtId="176" fontId="11" fillId="0" borderId="10" xfId="0" applyNumberFormat="1" applyFont="1" applyBorder="1">
      <alignment vertical="center"/>
    </xf>
    <xf numFmtId="0" fontId="11" fillId="0" borderId="11" xfId="0" applyFont="1" applyBorder="1" applyAlignment="1">
      <alignment vertical="center" shrinkToFit="1"/>
    </xf>
    <xf numFmtId="176" fontId="11" fillId="0" borderId="12" xfId="0" applyNumberFormat="1" applyFont="1" applyBorder="1">
      <alignment vertical="center"/>
    </xf>
    <xf numFmtId="0" fontId="11" fillId="0" borderId="13" xfId="0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/>
    </xf>
    <xf numFmtId="176" fontId="10" fillId="0" borderId="1" xfId="0" applyNumberFormat="1" applyFont="1" applyBorder="1">
      <alignment vertical="center"/>
    </xf>
    <xf numFmtId="0" fontId="11" fillId="0" borderId="14" xfId="0" applyFont="1" applyBorder="1" applyAlignment="1">
      <alignment vertical="center" shrinkToFit="1"/>
    </xf>
    <xf numFmtId="176" fontId="10" fillId="0" borderId="2" xfId="0" applyNumberFormat="1" applyFont="1" applyBorder="1">
      <alignment vertical="center"/>
    </xf>
    <xf numFmtId="0" fontId="11" fillId="0" borderId="15" xfId="0" applyFont="1" applyBorder="1" applyAlignment="1">
      <alignment vertical="center" shrinkToFit="1"/>
    </xf>
    <xf numFmtId="176" fontId="11" fillId="0" borderId="4" xfId="0" applyNumberFormat="1" applyFont="1" applyBorder="1">
      <alignment vertical="center"/>
    </xf>
    <xf numFmtId="0" fontId="11" fillId="0" borderId="16" xfId="0" applyFont="1" applyBorder="1" applyAlignment="1">
      <alignment vertical="center" shrinkToFit="1"/>
    </xf>
    <xf numFmtId="176" fontId="10" fillId="0" borderId="17" xfId="0" applyNumberFormat="1" applyFont="1" applyBorder="1">
      <alignment vertical="center"/>
    </xf>
    <xf numFmtId="0" fontId="11" fillId="0" borderId="18" xfId="0" applyFont="1" applyBorder="1" applyAlignment="1">
      <alignment vertical="center" shrinkToFit="1"/>
    </xf>
    <xf numFmtId="0" fontId="8" fillId="0" borderId="19" xfId="0" applyFont="1" applyBorder="1">
      <alignment vertical="center"/>
    </xf>
    <xf numFmtId="176" fontId="10" fillId="0" borderId="19" xfId="0" applyNumberFormat="1" applyFont="1" applyBorder="1">
      <alignment vertical="center"/>
    </xf>
    <xf numFmtId="0" fontId="11" fillId="0" borderId="20" xfId="0" applyFont="1" applyBorder="1" applyAlignment="1">
      <alignment vertical="center" shrinkToFit="1"/>
    </xf>
    <xf numFmtId="176" fontId="11" fillId="0" borderId="21" xfId="0" applyNumberFormat="1" applyFont="1" applyBorder="1">
      <alignment vertical="center"/>
    </xf>
    <xf numFmtId="0" fontId="11" fillId="0" borderId="22" xfId="0" applyFont="1" applyBorder="1" applyAlignment="1">
      <alignment vertical="center" shrinkToFit="1"/>
    </xf>
    <xf numFmtId="0" fontId="11" fillId="0" borderId="23" xfId="0" applyFont="1" applyBorder="1" applyAlignment="1">
      <alignment vertical="center" shrinkToFit="1"/>
    </xf>
    <xf numFmtId="176" fontId="10" fillId="0" borderId="24" xfId="0" applyNumberFormat="1" applyFont="1" applyBorder="1">
      <alignment vertical="center"/>
    </xf>
    <xf numFmtId="0" fontId="11" fillId="0" borderId="25" xfId="0" applyFont="1" applyBorder="1">
      <alignment vertical="center"/>
    </xf>
    <xf numFmtId="0" fontId="10" fillId="0" borderId="4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176" fontId="7" fillId="2" borderId="0" xfId="0" applyNumberFormat="1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7" fillId="2" borderId="1" xfId="0" applyNumberFormat="1" applyFont="1" applyFill="1" applyBorder="1">
      <alignment vertical="center"/>
    </xf>
    <xf numFmtId="176" fontId="5" fillId="2" borderId="1" xfId="0" applyNumberFormat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 shrinkToFit="1"/>
    </xf>
    <xf numFmtId="0" fontId="5" fillId="2" borderId="0" xfId="0" applyFont="1" applyFill="1">
      <alignment vertical="center"/>
    </xf>
    <xf numFmtId="0" fontId="12" fillId="2" borderId="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shrinkToFit="1"/>
    </xf>
    <xf numFmtId="176" fontId="5" fillId="2" borderId="3" xfId="0" applyNumberFormat="1" applyFont="1" applyFill="1" applyBorder="1">
      <alignment vertical="center"/>
    </xf>
    <xf numFmtId="176" fontId="5" fillId="2" borderId="0" xfId="0" applyNumberFormat="1" applyFont="1" applyFill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1" fontId="5" fillId="2" borderId="1" xfId="11" applyFont="1" applyFill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41" fontId="5" fillId="2" borderId="0" xfId="0" applyNumberFormat="1" applyFont="1" applyFill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26" xfId="9" applyFont="1" applyFill="1" applyBorder="1" applyAlignment="1">
      <alignment vertical="center" shrinkToFit="1"/>
    </xf>
    <xf numFmtId="41" fontId="5" fillId="2" borderId="1" xfId="11" applyFont="1" applyFill="1" applyBorder="1" applyAlignment="1">
      <alignment vertical="center" shrinkToFit="1"/>
    </xf>
    <xf numFmtId="0" fontId="5" fillId="2" borderId="1" xfId="12" applyFont="1" applyFill="1" applyBorder="1" applyAlignment="1">
      <alignment horizontal="left" vertical="center" shrinkToFit="1"/>
    </xf>
    <xf numFmtId="0" fontId="7" fillId="2" borderId="1" xfId="12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5" fillId="2" borderId="3" xfId="12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6" fontId="7" fillId="2" borderId="0" xfId="0" applyNumberFormat="1" applyFont="1" applyFill="1" applyAlignment="1">
      <alignment vertical="center" shrinkToFit="1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176" fontId="7" fillId="2" borderId="3" xfId="0" applyNumberFormat="1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1" fillId="0" borderId="37" xfId="0" applyNumberFormat="1" applyFont="1" applyBorder="1">
      <alignment vertical="center"/>
    </xf>
    <xf numFmtId="0" fontId="11" fillId="0" borderId="40" xfId="0" applyFont="1" applyBorder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/>
    </xf>
    <xf numFmtId="176" fontId="11" fillId="0" borderId="41" xfId="0" applyNumberFormat="1" applyFont="1" applyBorder="1">
      <alignment vertical="center"/>
    </xf>
    <xf numFmtId="0" fontId="7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32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10" fillId="0" borderId="42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176" fontId="11" fillId="0" borderId="47" xfId="0" applyNumberFormat="1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26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3">
    <cellStyle name="쉼표 [0]" xfId="11" builtinId="6"/>
    <cellStyle name="쉼표 [0] 2" xfId="1" xr:uid="{00000000-0005-0000-0000-000000000000}"/>
    <cellStyle name="표준" xfId="0" builtinId="0"/>
    <cellStyle name="표준 2 2" xfId="2" xr:uid="{00000000-0005-0000-0000-000002000000}"/>
    <cellStyle name="표준 2 3" xfId="3" xr:uid="{00000000-0005-0000-0000-000003000000}"/>
    <cellStyle name="표준 2 4" xfId="4" xr:uid="{00000000-0005-0000-0000-000004000000}"/>
    <cellStyle name="표준 2 5" xfId="5" xr:uid="{00000000-0005-0000-0000-000005000000}"/>
    <cellStyle name="표준 2 6" xfId="6" xr:uid="{00000000-0005-0000-0000-000006000000}"/>
    <cellStyle name="표준 2 7" xfId="7" xr:uid="{00000000-0005-0000-0000-000007000000}"/>
    <cellStyle name="표준 3 2" xfId="12" xr:uid="{DE55C55C-200F-45E4-A56A-D8587ADAA35E}"/>
    <cellStyle name="표준 4" xfId="8" xr:uid="{00000000-0005-0000-0000-000008000000}"/>
    <cellStyle name="표준 5" xfId="9" xr:uid="{00000000-0005-0000-0000-000009000000}"/>
    <cellStyle name="표준 6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topLeftCell="A34" workbookViewId="0">
      <selection activeCell="E66" sqref="E66"/>
    </sheetView>
  </sheetViews>
  <sheetFormatPr defaultColWidth="9" defaultRowHeight="30" customHeight="1"/>
  <cols>
    <col min="1" max="1" width="9.625" style="1" customWidth="1"/>
    <col min="2" max="2" width="16.75" style="2" customWidth="1"/>
    <col min="3" max="3" width="16" style="1" customWidth="1"/>
    <col min="4" max="4" width="13.875" style="3" customWidth="1"/>
    <col min="5" max="5" width="46.75" style="1" customWidth="1"/>
    <col min="6" max="16384" width="9" style="1"/>
  </cols>
  <sheetData>
    <row r="1" spans="1:5" ht="24.95" customHeight="1">
      <c r="A1" s="137" t="s">
        <v>331</v>
      </c>
      <c r="B1" s="138"/>
      <c r="C1" s="138"/>
      <c r="D1" s="138"/>
      <c r="E1" s="138"/>
    </row>
    <row r="2" spans="1:5" ht="15" customHeight="1" thickBot="1">
      <c r="E2" s="4" t="s">
        <v>50</v>
      </c>
    </row>
    <row r="3" spans="1:5" ht="15" customHeight="1" thickBot="1">
      <c r="A3" s="5" t="s">
        <v>51</v>
      </c>
      <c r="B3" s="6" t="s">
        <v>52</v>
      </c>
      <c r="C3" s="6" t="s">
        <v>53</v>
      </c>
      <c r="D3" s="7" t="s">
        <v>54</v>
      </c>
      <c r="E3" s="8" t="s">
        <v>55</v>
      </c>
    </row>
    <row r="4" spans="1:5" ht="15" customHeight="1">
      <c r="A4" s="5" t="s">
        <v>56</v>
      </c>
      <c r="B4" s="9" t="s">
        <v>57</v>
      </c>
      <c r="C4" s="10"/>
      <c r="D4" s="11">
        <f>SUM(D5:D7)</f>
        <v>1942413130</v>
      </c>
      <c r="E4" s="12"/>
    </row>
    <row r="5" spans="1:5" ht="15" customHeight="1">
      <c r="A5" s="13"/>
      <c r="B5" s="14"/>
      <c r="C5" s="99" t="s">
        <v>298</v>
      </c>
      <c r="D5" s="15">
        <f>SUM('2021년도 예결산 세입내역서'!F40)</f>
        <v>1942413130</v>
      </c>
      <c r="E5" s="16" t="s">
        <v>365</v>
      </c>
    </row>
    <row r="6" spans="1:5" ht="15" customHeight="1">
      <c r="A6" s="13"/>
      <c r="B6" s="14"/>
      <c r="C6" s="14"/>
      <c r="D6" s="26"/>
      <c r="E6" s="27" t="s">
        <v>366</v>
      </c>
    </row>
    <row r="7" spans="1:5" ht="15" customHeight="1">
      <c r="A7" s="13"/>
      <c r="B7" s="14"/>
      <c r="C7" s="14"/>
      <c r="D7" s="26"/>
      <c r="E7" s="27" t="s">
        <v>367</v>
      </c>
    </row>
    <row r="8" spans="1:5" ht="15" customHeight="1">
      <c r="A8" s="13"/>
      <c r="B8" s="21" t="s">
        <v>58</v>
      </c>
      <c r="C8" s="102"/>
      <c r="D8" s="22">
        <f>SUM(D9:D9)</f>
        <v>156470020</v>
      </c>
      <c r="E8" s="23"/>
    </row>
    <row r="9" spans="1:5" ht="15" customHeight="1">
      <c r="A9" s="13"/>
      <c r="B9" s="14"/>
      <c r="C9" s="14" t="s">
        <v>298</v>
      </c>
      <c r="D9" s="17">
        <f>SUM('2021년도 예결산 세입내역서'!F44)</f>
        <v>156470020</v>
      </c>
      <c r="E9" s="18" t="s">
        <v>314</v>
      </c>
    </row>
    <row r="10" spans="1:5" ht="15" customHeight="1">
      <c r="A10" s="13"/>
      <c r="B10" s="21" t="s">
        <v>79</v>
      </c>
      <c r="C10" s="102"/>
      <c r="D10" s="22">
        <f>SUM(D11)</f>
        <v>146995580</v>
      </c>
      <c r="E10" s="23"/>
    </row>
    <row r="11" spans="1:5" ht="15" customHeight="1">
      <c r="A11" s="13"/>
      <c r="B11" s="14"/>
      <c r="C11" s="14" t="s">
        <v>298</v>
      </c>
      <c r="D11" s="17">
        <f>SUM('2021년도 예결산 세입내역서'!F46)</f>
        <v>146995580</v>
      </c>
      <c r="E11" s="18" t="s">
        <v>20</v>
      </c>
    </row>
    <row r="12" spans="1:5" ht="15" customHeight="1">
      <c r="A12" s="13"/>
      <c r="B12" s="21" t="s">
        <v>63</v>
      </c>
      <c r="C12" s="103"/>
      <c r="D12" s="24">
        <f>SUM(D13:D13)</f>
        <v>241703400</v>
      </c>
      <c r="E12" s="16"/>
    </row>
    <row r="13" spans="1:5" ht="15" customHeight="1">
      <c r="A13" s="13"/>
      <c r="B13" s="38" t="s">
        <v>64</v>
      </c>
      <c r="C13" s="99" t="s">
        <v>298</v>
      </c>
      <c r="D13" s="15">
        <f>SUM('2021년도 예결산 세입내역서'!F47:F48)</f>
        <v>241703400</v>
      </c>
      <c r="E13" s="16" t="s">
        <v>309</v>
      </c>
    </row>
    <row r="14" spans="1:5" ht="15" customHeight="1">
      <c r="A14" s="13"/>
      <c r="B14" s="21" t="s">
        <v>59</v>
      </c>
      <c r="C14" s="103"/>
      <c r="D14" s="24">
        <f>SUM(D15:D21)</f>
        <v>1589521736</v>
      </c>
      <c r="E14" s="16"/>
    </row>
    <row r="15" spans="1:5" ht="15" customHeight="1">
      <c r="A15" s="13"/>
      <c r="B15" s="14"/>
      <c r="C15" s="99" t="s">
        <v>302</v>
      </c>
      <c r="D15" s="15">
        <f>SUM('2021년도 예결산 세입내역서'!F50:F63)</f>
        <v>1056135363</v>
      </c>
      <c r="E15" s="16" t="s">
        <v>310</v>
      </c>
    </row>
    <row r="16" spans="1:5" ht="15" customHeight="1">
      <c r="A16" s="13"/>
      <c r="B16" s="14"/>
      <c r="C16" s="104"/>
      <c r="D16" s="17"/>
      <c r="E16" s="18" t="s">
        <v>368</v>
      </c>
    </row>
    <row r="17" spans="1:5" ht="15" customHeight="1">
      <c r="A17" s="13"/>
      <c r="B17" s="14"/>
      <c r="C17" s="104" t="s">
        <v>303</v>
      </c>
      <c r="D17" s="17">
        <f>SUM('2021년도 예결산 세입내역서'!F64:F66)</f>
        <v>334430000</v>
      </c>
      <c r="E17" s="18" t="s">
        <v>386</v>
      </c>
    </row>
    <row r="18" spans="1:5" ht="15" customHeight="1">
      <c r="A18" s="13"/>
      <c r="B18" s="14"/>
      <c r="C18" s="104" t="s">
        <v>304</v>
      </c>
      <c r="D18" s="17">
        <f>SUM('2021년도 예결산 세입내역서'!F67)</f>
        <v>83414750</v>
      </c>
      <c r="E18" s="27" t="s">
        <v>311</v>
      </c>
    </row>
    <row r="19" spans="1:5" ht="15" customHeight="1">
      <c r="A19" s="13"/>
      <c r="B19" s="14"/>
      <c r="C19" s="14" t="s">
        <v>305</v>
      </c>
      <c r="D19" s="26">
        <f>SUM('2021년도 예결산 세입내역서'!F68:F69)</f>
        <v>1727705</v>
      </c>
      <c r="E19" s="35" t="s">
        <v>312</v>
      </c>
    </row>
    <row r="20" spans="1:5" ht="15" customHeight="1">
      <c r="A20" s="13"/>
      <c r="B20" s="141" t="s">
        <v>308</v>
      </c>
      <c r="C20" s="142"/>
      <c r="D20" s="15">
        <f>SUM('2021년도 예결산 세입내역서'!F70)</f>
        <v>6444585</v>
      </c>
      <c r="E20" s="16" t="s">
        <v>313</v>
      </c>
    </row>
    <row r="21" spans="1:5" ht="15" customHeight="1" thickBot="1">
      <c r="A21" s="13"/>
      <c r="B21" s="145" t="s">
        <v>384</v>
      </c>
      <c r="C21" s="146"/>
      <c r="D21" s="105">
        <f>SUM('2021년도 예결산 세입내역서'!F72)</f>
        <v>107369333</v>
      </c>
      <c r="E21" s="106" t="s">
        <v>384</v>
      </c>
    </row>
    <row r="22" spans="1:5" ht="15" customHeight="1" thickTop="1" thickBot="1">
      <c r="A22" s="13"/>
      <c r="B22" s="139" t="s">
        <v>374</v>
      </c>
      <c r="C22" s="140"/>
      <c r="D22" s="28">
        <f>SUM(D4,D8,D14,D12,D10)</f>
        <v>4077103866</v>
      </c>
      <c r="E22" s="29"/>
    </row>
    <row r="23" spans="1:5" ht="15" customHeight="1">
      <c r="A23" s="5" t="s">
        <v>60</v>
      </c>
      <c r="B23" s="9" t="s">
        <v>57</v>
      </c>
      <c r="C23" s="30"/>
      <c r="D23" s="31">
        <f>SUM(D24:D30)</f>
        <v>1942413130</v>
      </c>
      <c r="E23" s="32"/>
    </row>
    <row r="24" spans="1:5" ht="15" customHeight="1">
      <c r="A24" s="13"/>
      <c r="B24" s="14"/>
      <c r="C24" s="99" t="s">
        <v>299</v>
      </c>
      <c r="D24" s="15">
        <f>SUM('2021년도 예결산 세출내역서'!H4)</f>
        <v>25200000</v>
      </c>
      <c r="E24" s="16" t="s">
        <v>78</v>
      </c>
    </row>
    <row r="25" spans="1:5" ht="15" customHeight="1">
      <c r="A25" s="13"/>
      <c r="B25" s="14"/>
      <c r="C25" s="101" t="s">
        <v>315</v>
      </c>
      <c r="D25" s="19">
        <f>SUM('2021년도 예결산 세출내역서'!H13)</f>
        <v>0</v>
      </c>
      <c r="E25" s="20"/>
    </row>
    <row r="26" spans="1:5" ht="15" customHeight="1">
      <c r="A26" s="13"/>
      <c r="B26" s="14"/>
      <c r="C26" s="100" t="s">
        <v>3</v>
      </c>
      <c r="D26" s="33">
        <f>SUM('2021년도 예결산 세출내역서'!F15:F156)</f>
        <v>1344658360</v>
      </c>
      <c r="E26" s="34" t="s">
        <v>327</v>
      </c>
    </row>
    <row r="27" spans="1:5" ht="15" customHeight="1">
      <c r="A27" s="13"/>
      <c r="B27" s="14"/>
      <c r="C27" s="14"/>
      <c r="D27" s="26"/>
      <c r="E27" s="27" t="s">
        <v>328</v>
      </c>
    </row>
    <row r="28" spans="1:5" ht="15" customHeight="1">
      <c r="A28" s="13"/>
      <c r="B28" s="14"/>
      <c r="C28" s="101" t="s">
        <v>226</v>
      </c>
      <c r="D28" s="19">
        <f>SUM('2021년도 예결산 세출내역서'!F157:F195)</f>
        <v>319080000</v>
      </c>
      <c r="E28" s="107" t="s">
        <v>369</v>
      </c>
    </row>
    <row r="29" spans="1:5" ht="15" customHeight="1">
      <c r="A29" s="13"/>
      <c r="B29" s="14"/>
      <c r="C29" s="101" t="s">
        <v>256</v>
      </c>
      <c r="D29" s="19">
        <f>SUM('2021년도 예결산 세출내역서'!F196:F199)</f>
        <v>239005000</v>
      </c>
      <c r="E29" s="107" t="s">
        <v>394</v>
      </c>
    </row>
    <row r="30" spans="1:5" ht="15" customHeight="1">
      <c r="A30" s="13"/>
      <c r="B30" s="14"/>
      <c r="C30" s="101" t="s">
        <v>258</v>
      </c>
      <c r="D30" s="19">
        <f>SUM('2021년도 예결산 세출내역서'!F200)</f>
        <v>14469770</v>
      </c>
      <c r="E30" s="107" t="s">
        <v>329</v>
      </c>
    </row>
    <row r="31" spans="1:5" ht="15" customHeight="1">
      <c r="A31" s="13"/>
      <c r="B31" s="21" t="s">
        <v>58</v>
      </c>
      <c r="C31" s="102"/>
      <c r="D31" s="22">
        <f>SUM(D32:D35)</f>
        <v>156470020</v>
      </c>
      <c r="E31" s="23"/>
    </row>
    <row r="32" spans="1:5" ht="15" customHeight="1">
      <c r="A32" s="13"/>
      <c r="B32" s="14"/>
      <c r="C32" s="108" t="s">
        <v>256</v>
      </c>
      <c r="D32" s="109">
        <f>SUM('2021년도 예결산 세출내역서'!F202)</f>
        <v>122904000</v>
      </c>
      <c r="E32" s="25" t="s">
        <v>18</v>
      </c>
    </row>
    <row r="33" spans="1:5" ht="15" customHeight="1">
      <c r="A33" s="13"/>
      <c r="B33" s="14"/>
      <c r="C33" s="14" t="s">
        <v>257</v>
      </c>
      <c r="D33" s="26">
        <f>SUM('2021년도 예결산 세출내역서'!F203)</f>
        <v>9616920</v>
      </c>
      <c r="E33" s="27" t="s">
        <v>39</v>
      </c>
    </row>
    <row r="34" spans="1:5" ht="15" customHeight="1">
      <c r="A34" s="13"/>
      <c r="B34" s="14"/>
      <c r="C34" s="100" t="s">
        <v>258</v>
      </c>
      <c r="D34" s="19">
        <f>SUM('2021년도 예결산 세출내역서'!F204)</f>
        <v>20485200</v>
      </c>
      <c r="E34" s="34" t="s">
        <v>330</v>
      </c>
    </row>
    <row r="35" spans="1:5" ht="15" customHeight="1">
      <c r="A35" s="13"/>
      <c r="B35" s="14"/>
      <c r="C35" s="100" t="s">
        <v>261</v>
      </c>
      <c r="D35" s="33">
        <f>SUM('2021년도 예결산 세출내역서'!F205)</f>
        <v>3463900</v>
      </c>
      <c r="E35" s="35" t="s">
        <v>316</v>
      </c>
    </row>
    <row r="36" spans="1:5" ht="15" customHeight="1">
      <c r="A36" s="13"/>
      <c r="B36" s="21" t="s">
        <v>79</v>
      </c>
      <c r="C36" s="102"/>
      <c r="D36" s="22">
        <f>SUM(D37)</f>
        <v>146995580</v>
      </c>
      <c r="E36" s="23"/>
    </row>
    <row r="37" spans="1:5" ht="15" customHeight="1">
      <c r="A37" s="13"/>
      <c r="B37" s="14"/>
      <c r="C37" s="100" t="s">
        <v>47</v>
      </c>
      <c r="D37" s="33">
        <f>SUM('2021년도 예결산 세출내역서'!F207:F224)</f>
        <v>146995580</v>
      </c>
      <c r="E37" s="34" t="s">
        <v>370</v>
      </c>
    </row>
    <row r="38" spans="1:5" ht="15" customHeight="1">
      <c r="A38" s="13"/>
      <c r="B38" s="21" t="s">
        <v>63</v>
      </c>
      <c r="C38" s="102"/>
      <c r="D38" s="22">
        <f>SUM(D39:D40)</f>
        <v>241703400</v>
      </c>
      <c r="E38" s="23"/>
    </row>
    <row r="39" spans="1:5" ht="15" customHeight="1">
      <c r="A39" s="13"/>
      <c r="B39" s="38" t="s">
        <v>83</v>
      </c>
      <c r="C39" s="99" t="s">
        <v>299</v>
      </c>
      <c r="D39" s="15">
        <f>SUM('2021년도 예결산 세출내역서'!F227:F232)</f>
        <v>13240000</v>
      </c>
      <c r="E39" s="16" t="s">
        <v>46</v>
      </c>
    </row>
    <row r="40" spans="1:5" ht="15" customHeight="1">
      <c r="A40" s="13"/>
      <c r="B40" s="38"/>
      <c r="C40" s="132" t="s">
        <v>226</v>
      </c>
      <c r="D40" s="133">
        <f>SUM('2021년도 예결산 세출내역서'!F233:F235)</f>
        <v>228463400</v>
      </c>
      <c r="E40" s="35" t="s">
        <v>371</v>
      </c>
    </row>
    <row r="41" spans="1:5" ht="15" customHeight="1">
      <c r="A41" s="13"/>
      <c r="B41" s="21" t="s">
        <v>59</v>
      </c>
      <c r="C41" s="102"/>
      <c r="D41" s="22">
        <f>SUM(D42:D64)</f>
        <v>1408669493</v>
      </c>
      <c r="E41" s="23"/>
    </row>
    <row r="42" spans="1:5" ht="15" customHeight="1">
      <c r="A42" s="13"/>
      <c r="B42" s="14"/>
      <c r="C42" s="99" t="s">
        <v>299</v>
      </c>
      <c r="D42" s="15">
        <f>SUM('2021년도 예결산 세출내역서'!F237:F245)</f>
        <v>769400</v>
      </c>
      <c r="E42" s="16" t="s">
        <v>395</v>
      </c>
    </row>
    <row r="43" spans="1:5" ht="15" customHeight="1">
      <c r="A43" s="13"/>
      <c r="B43" s="14"/>
      <c r="C43" s="100" t="s">
        <v>47</v>
      </c>
      <c r="D43" s="33">
        <f>SUM('2021년도 예결산 세출내역서'!F246:F280)</f>
        <v>86939201</v>
      </c>
      <c r="E43" s="34" t="s">
        <v>370</v>
      </c>
    </row>
    <row r="44" spans="1:5" ht="15" customHeight="1">
      <c r="A44" s="13"/>
      <c r="B44" s="14"/>
      <c r="C44" s="101" t="s">
        <v>300</v>
      </c>
      <c r="D44" s="19">
        <v>0</v>
      </c>
      <c r="E44" s="20"/>
    </row>
    <row r="45" spans="1:5" ht="15" customHeight="1">
      <c r="A45" s="13"/>
      <c r="B45" s="14"/>
      <c r="C45" s="100" t="s">
        <v>3</v>
      </c>
      <c r="D45" s="33">
        <f>SUM('2021년도 예결산 세출내역서'!F282:F295)</f>
        <v>71425492</v>
      </c>
      <c r="E45" s="34" t="s">
        <v>61</v>
      </c>
    </row>
    <row r="46" spans="1:5" ht="15" customHeight="1">
      <c r="A46" s="13"/>
      <c r="B46" s="14"/>
      <c r="C46" s="100" t="s">
        <v>226</v>
      </c>
      <c r="D46" s="33">
        <f>SUM('2021년도 예결산 세출내역서'!F296:F349)</f>
        <v>826612932</v>
      </c>
      <c r="E46" s="34" t="s">
        <v>317</v>
      </c>
    </row>
    <row r="47" spans="1:5" ht="15" customHeight="1">
      <c r="A47" s="13"/>
      <c r="B47" s="14"/>
      <c r="C47" s="104"/>
      <c r="D47" s="17"/>
      <c r="E47" s="18" t="s">
        <v>318</v>
      </c>
    </row>
    <row r="48" spans="1:5" ht="15" customHeight="1">
      <c r="A48" s="13"/>
      <c r="B48" s="14"/>
      <c r="C48" s="101" t="s">
        <v>256</v>
      </c>
      <c r="D48" s="19">
        <f>SUM('2021년도 예결산 세출내역서'!F351)</f>
        <v>191423700</v>
      </c>
      <c r="E48" s="20" t="s">
        <v>18</v>
      </c>
    </row>
    <row r="49" spans="1:5" ht="15" customHeight="1">
      <c r="A49" s="13"/>
      <c r="B49" s="14"/>
      <c r="C49" s="100" t="s">
        <v>257</v>
      </c>
      <c r="D49" s="19">
        <f>SUM('2021년도 예결산 세출내역서'!F352)</f>
        <v>22131760</v>
      </c>
      <c r="E49" s="34" t="s">
        <v>39</v>
      </c>
    </row>
    <row r="50" spans="1:5" ht="15" customHeight="1">
      <c r="A50" s="13"/>
      <c r="B50" s="14"/>
      <c r="C50" s="101" t="s">
        <v>258</v>
      </c>
      <c r="D50" s="19">
        <f>SUM('2021년도 예결산 세출내역서'!F353)</f>
        <v>15704460</v>
      </c>
      <c r="E50" s="20" t="s">
        <v>319</v>
      </c>
    </row>
    <row r="51" spans="1:5" ht="15" customHeight="1">
      <c r="A51" s="13"/>
      <c r="B51" s="14"/>
      <c r="C51" s="101" t="s">
        <v>220</v>
      </c>
      <c r="D51" s="19">
        <f>SUM('2021년도 예결산 세출내역서'!F354)</f>
        <v>18819054</v>
      </c>
      <c r="E51" s="20" t="s">
        <v>320</v>
      </c>
    </row>
    <row r="52" spans="1:5" ht="15" customHeight="1">
      <c r="A52" s="13"/>
      <c r="B52" s="14"/>
      <c r="C52" s="100" t="s">
        <v>259</v>
      </c>
      <c r="D52" s="19">
        <f>SUM('2021년도 예결산 세출내역서'!F355)</f>
        <v>0</v>
      </c>
      <c r="E52" s="34" t="s">
        <v>321</v>
      </c>
    </row>
    <row r="53" spans="1:5" ht="15" customHeight="1">
      <c r="A53" s="13"/>
      <c r="B53" s="14"/>
      <c r="C53" s="101" t="s">
        <v>261</v>
      </c>
      <c r="D53" s="19">
        <f>SUM('2021년도 예결산 세출내역서'!F356)</f>
        <v>181500</v>
      </c>
      <c r="E53" s="20" t="s">
        <v>322</v>
      </c>
    </row>
    <row r="54" spans="1:5" ht="15" customHeight="1">
      <c r="A54" s="13"/>
      <c r="B54" s="14"/>
      <c r="C54" s="101" t="s">
        <v>263</v>
      </c>
      <c r="D54" s="19">
        <f>SUM('2021년도 예결산 세출내역서'!F357)</f>
        <v>1488200</v>
      </c>
      <c r="E54" s="20" t="s">
        <v>264</v>
      </c>
    </row>
    <row r="55" spans="1:5" ht="15" customHeight="1">
      <c r="A55" s="13"/>
      <c r="B55" s="14"/>
      <c r="C55" s="101" t="s">
        <v>265</v>
      </c>
      <c r="D55" s="19">
        <f>SUM('2021년도 예결산 세출내역서'!F358:F360)</f>
        <v>11030822</v>
      </c>
      <c r="E55" s="20" t="s">
        <v>399</v>
      </c>
    </row>
    <row r="56" spans="1:5" ht="15" customHeight="1">
      <c r="A56" s="13"/>
      <c r="B56" s="14"/>
      <c r="C56" s="100" t="s">
        <v>268</v>
      </c>
      <c r="D56" s="19">
        <f>SUM('2021년도 예결산 세출내역서'!F361)</f>
        <v>199050</v>
      </c>
      <c r="E56" s="34" t="s">
        <v>323</v>
      </c>
    </row>
    <row r="57" spans="1:5" ht="15" customHeight="1">
      <c r="A57" s="13"/>
      <c r="B57" s="14"/>
      <c r="C57" s="101" t="s">
        <v>269</v>
      </c>
      <c r="D57" s="19">
        <f>SUM('2021년도 예결산 세출내역서'!F362:F363)</f>
        <v>15463250</v>
      </c>
      <c r="E57" s="20" t="s">
        <v>324</v>
      </c>
    </row>
    <row r="58" spans="1:5" ht="15" customHeight="1">
      <c r="A58" s="13"/>
      <c r="B58" s="14"/>
      <c r="C58" s="101" t="s">
        <v>271</v>
      </c>
      <c r="D58" s="19">
        <f>SUM('2021년도 예결산 세출내역서'!F364:F366)</f>
        <v>17018780</v>
      </c>
      <c r="E58" s="20" t="s">
        <v>372</v>
      </c>
    </row>
    <row r="59" spans="1:5" ht="15" customHeight="1">
      <c r="A59" s="13"/>
      <c r="B59" s="14"/>
      <c r="C59" s="100" t="s">
        <v>274</v>
      </c>
      <c r="D59" s="19">
        <f>SUM('2021년도 예결산 세출내역서'!F367:F369)</f>
        <v>11481200</v>
      </c>
      <c r="E59" s="34" t="s">
        <v>373</v>
      </c>
    </row>
    <row r="60" spans="1:5" ht="15" customHeight="1">
      <c r="A60" s="13"/>
      <c r="B60" s="14"/>
      <c r="C60" s="101" t="s">
        <v>275</v>
      </c>
      <c r="D60" s="19">
        <f>SUM('2021년도 예결산 세출내역서'!F370)</f>
        <v>212500</v>
      </c>
      <c r="E60" s="20" t="s">
        <v>325</v>
      </c>
    </row>
    <row r="61" spans="1:5" ht="15" customHeight="1">
      <c r="A61" s="13"/>
      <c r="B61" s="14"/>
      <c r="C61" s="101" t="s">
        <v>276</v>
      </c>
      <c r="D61" s="19">
        <f>SUM('2021년도 예결산 세출내역서'!F371)</f>
        <v>2619681</v>
      </c>
      <c r="E61" s="20" t="s">
        <v>326</v>
      </c>
    </row>
    <row r="62" spans="1:5" ht="15" customHeight="1">
      <c r="A62" s="13"/>
      <c r="B62" s="14"/>
      <c r="C62" s="101" t="s">
        <v>396</v>
      </c>
      <c r="D62" s="19">
        <f>SUM('2021년도 예결산 세출내역서'!F350,'2021년도 예결산 세출내역서'!F373)</f>
        <v>7773726</v>
      </c>
      <c r="E62" s="20" t="s">
        <v>397</v>
      </c>
    </row>
    <row r="63" spans="1:5" ht="15" customHeight="1">
      <c r="A63" s="13"/>
      <c r="B63" s="14"/>
      <c r="C63" s="101" t="s">
        <v>376</v>
      </c>
      <c r="D63" s="19">
        <f>SUM('2021년도 예결산 세출내역서'!F372)</f>
        <v>5452</v>
      </c>
      <c r="E63" s="20" t="s">
        <v>377</v>
      </c>
    </row>
    <row r="64" spans="1:5" ht="15" customHeight="1" thickBot="1">
      <c r="A64" s="13"/>
      <c r="B64" s="145" t="s">
        <v>398</v>
      </c>
      <c r="C64" s="146"/>
      <c r="D64" s="105">
        <f>SUM('2021년도 예결산 세출내역서'!F375)</f>
        <v>107369333</v>
      </c>
      <c r="E64" s="106" t="s">
        <v>384</v>
      </c>
    </row>
    <row r="65" spans="1:5" ht="15" customHeight="1" thickTop="1" thickBot="1">
      <c r="A65" s="130"/>
      <c r="B65" s="143" t="s">
        <v>375</v>
      </c>
      <c r="C65" s="144"/>
      <c r="D65" s="36">
        <f>SUM(D23,D31,D36,D38,D41)</f>
        <v>3896251623</v>
      </c>
      <c r="E65" s="37"/>
    </row>
    <row r="66" spans="1:5" ht="15" customHeight="1" thickTop="1" thickBot="1">
      <c r="A66" s="134" t="s">
        <v>378</v>
      </c>
      <c r="B66" s="135"/>
      <c r="C66" s="136"/>
      <c r="D66" s="36">
        <f>SUM(D22-D65)</f>
        <v>180852243</v>
      </c>
      <c r="E66" s="37"/>
    </row>
  </sheetData>
  <mergeCells count="7">
    <mergeCell ref="A66:C66"/>
    <mergeCell ref="A1:E1"/>
    <mergeCell ref="B22:C22"/>
    <mergeCell ref="B20:C20"/>
    <mergeCell ref="B65:C65"/>
    <mergeCell ref="B21:C21"/>
    <mergeCell ref="B64:C64"/>
  </mergeCells>
  <phoneticPr fontId="2" type="noConversion"/>
  <printOptions horizontalCentered="1"/>
  <pageMargins left="0.78740157480314965" right="0.39370078740157483" top="0.78740157480314965" bottom="0.59055118110236227" header="0.39370078740157483" footer="0.39370078740157483"/>
  <pageSetup paperSize="9" scale="7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6"/>
  <sheetViews>
    <sheetView topLeftCell="A11" zoomScaleNormal="100" workbookViewId="0">
      <selection activeCell="D53" sqref="D53"/>
    </sheetView>
  </sheetViews>
  <sheetFormatPr defaultColWidth="9" defaultRowHeight="20.100000000000001" customHeight="1"/>
  <cols>
    <col min="1" max="1" width="12.25" style="39" customWidth="1"/>
    <col min="2" max="2" width="12.625" style="58" customWidth="1"/>
    <col min="3" max="3" width="23.625" style="39" customWidth="1"/>
    <col min="4" max="4" width="29.25" style="39" customWidth="1"/>
    <col min="5" max="6" width="15.625" style="91" customWidth="1"/>
    <col min="7" max="7" width="14.625" style="91" customWidth="1"/>
    <col min="8" max="8" width="15.875" style="39" bestFit="1" customWidth="1"/>
    <col min="9" max="16384" width="9" style="39"/>
  </cols>
  <sheetData>
    <row r="1" spans="1:8" ht="24.95" customHeight="1">
      <c r="A1" s="147" t="s">
        <v>385</v>
      </c>
      <c r="B1" s="148"/>
      <c r="C1" s="148"/>
    </row>
    <row r="3" spans="1:8" ht="20.100000000000001" customHeight="1">
      <c r="A3" s="53" t="s">
        <v>34</v>
      </c>
      <c r="B3" s="53" t="s">
        <v>0</v>
      </c>
      <c r="C3" s="53" t="s">
        <v>1</v>
      </c>
      <c r="D3" s="53" t="s">
        <v>2</v>
      </c>
      <c r="E3" s="92" t="s">
        <v>65</v>
      </c>
      <c r="F3" s="92" t="s">
        <v>379</v>
      </c>
      <c r="G3" s="92" t="s">
        <v>334</v>
      </c>
    </row>
    <row r="4" spans="1:8" ht="20.100000000000001" customHeight="1">
      <c r="A4" s="59" t="s">
        <v>7</v>
      </c>
      <c r="B4" s="59" t="s">
        <v>298</v>
      </c>
      <c r="C4" s="84" t="s">
        <v>299</v>
      </c>
      <c r="D4" s="42" t="s">
        <v>45</v>
      </c>
      <c r="E4" s="93">
        <v>9720000</v>
      </c>
      <c r="F4" s="93">
        <v>25200000</v>
      </c>
      <c r="G4" s="93">
        <f>SUM(F4-E4)</f>
        <v>15480000</v>
      </c>
    </row>
    <row r="5" spans="1:8" ht="20.100000000000001" customHeight="1">
      <c r="A5" s="82"/>
      <c r="B5" s="60"/>
      <c r="C5" s="84" t="s">
        <v>300</v>
      </c>
      <c r="D5" s="42" t="s">
        <v>153</v>
      </c>
      <c r="E5" s="93">
        <v>130000000</v>
      </c>
      <c r="F5" s="93">
        <v>0</v>
      </c>
      <c r="G5" s="93">
        <f t="shared" ref="G5:G48" si="0">SUM(F5-E5)</f>
        <v>-130000000</v>
      </c>
    </row>
    <row r="6" spans="1:8" ht="20.100000000000001" customHeight="1">
      <c r="A6" s="82"/>
      <c r="B6" s="60"/>
      <c r="C6" s="84" t="s">
        <v>4</v>
      </c>
      <c r="D6" s="42" t="s">
        <v>294</v>
      </c>
      <c r="E6" s="93">
        <v>230400000</v>
      </c>
      <c r="F6" s="93">
        <v>172500000</v>
      </c>
      <c r="G6" s="93">
        <f t="shared" si="0"/>
        <v>-57900000</v>
      </c>
      <c r="H6" s="40"/>
    </row>
    <row r="7" spans="1:8" ht="20.100000000000001" customHeight="1">
      <c r="A7" s="82"/>
      <c r="B7" s="60"/>
      <c r="C7" s="85"/>
      <c r="D7" s="42" t="s">
        <v>295</v>
      </c>
      <c r="E7" s="93">
        <v>254400000</v>
      </c>
      <c r="F7" s="93">
        <v>228500000</v>
      </c>
      <c r="G7" s="93">
        <f t="shared" si="0"/>
        <v>-25900000</v>
      </c>
    </row>
    <row r="8" spans="1:8" ht="20.100000000000001" customHeight="1">
      <c r="A8" s="82"/>
      <c r="B8" s="60"/>
      <c r="C8" s="85"/>
      <c r="D8" s="42" t="s">
        <v>8</v>
      </c>
      <c r="E8" s="93">
        <v>70800000</v>
      </c>
      <c r="F8" s="93">
        <v>46665000</v>
      </c>
      <c r="G8" s="93">
        <f t="shared" si="0"/>
        <v>-24135000</v>
      </c>
    </row>
    <row r="9" spans="1:8" ht="20.100000000000001" customHeight="1">
      <c r="A9" s="82"/>
      <c r="B9" s="60"/>
      <c r="C9" s="85"/>
      <c r="D9" s="42" t="s">
        <v>354</v>
      </c>
      <c r="E9" s="93">
        <v>34292000</v>
      </c>
      <c r="F9" s="93">
        <v>20650000</v>
      </c>
      <c r="G9" s="93">
        <f t="shared" ref="G9" si="1">SUM(F9-E9)</f>
        <v>-13642000</v>
      </c>
    </row>
    <row r="10" spans="1:8" ht="20.100000000000001" customHeight="1">
      <c r="A10" s="82"/>
      <c r="B10" s="60"/>
      <c r="C10" s="85"/>
      <c r="D10" s="42" t="s">
        <v>154</v>
      </c>
      <c r="E10" s="93">
        <v>64800000</v>
      </c>
      <c r="F10" s="93">
        <v>42840000</v>
      </c>
      <c r="G10" s="93">
        <f t="shared" si="0"/>
        <v>-21960000</v>
      </c>
    </row>
    <row r="11" spans="1:8" ht="20.100000000000001" customHeight="1">
      <c r="A11" s="82"/>
      <c r="B11" s="60"/>
      <c r="C11" s="85"/>
      <c r="D11" s="42" t="s">
        <v>5</v>
      </c>
      <c r="E11" s="93">
        <v>854100000</v>
      </c>
      <c r="F11" s="93">
        <v>418015000</v>
      </c>
      <c r="G11" s="93">
        <f t="shared" si="0"/>
        <v>-436085000</v>
      </c>
    </row>
    <row r="12" spans="1:8" ht="20.100000000000001" customHeight="1">
      <c r="A12" s="60"/>
      <c r="B12" s="60"/>
      <c r="C12" s="42" t="s">
        <v>306</v>
      </c>
      <c r="D12" s="94" t="s">
        <v>307</v>
      </c>
      <c r="E12" s="93">
        <v>24000000</v>
      </c>
      <c r="F12" s="93">
        <v>14469770</v>
      </c>
      <c r="G12" s="93">
        <f t="shared" si="0"/>
        <v>-9530230</v>
      </c>
    </row>
    <row r="13" spans="1:8" ht="20.100000000000001" customHeight="1">
      <c r="A13" s="82"/>
      <c r="B13" s="60"/>
      <c r="C13" s="84" t="s">
        <v>6</v>
      </c>
      <c r="D13" s="42" t="s">
        <v>41</v>
      </c>
      <c r="E13" s="93">
        <v>256944000</v>
      </c>
      <c r="F13" s="93">
        <v>228587500</v>
      </c>
      <c r="G13" s="93">
        <f t="shared" si="0"/>
        <v>-28356500</v>
      </c>
    </row>
    <row r="14" spans="1:8" ht="20.100000000000001" customHeight="1">
      <c r="A14" s="82"/>
      <c r="B14" s="60"/>
      <c r="D14" s="42" t="s">
        <v>61</v>
      </c>
      <c r="E14" s="93">
        <v>434274000</v>
      </c>
      <c r="F14" s="93">
        <v>268087595</v>
      </c>
      <c r="G14" s="93">
        <f t="shared" si="0"/>
        <v>-166186405</v>
      </c>
    </row>
    <row r="15" spans="1:8" ht="20.100000000000001" customHeight="1">
      <c r="A15" s="60"/>
      <c r="B15" s="60"/>
      <c r="C15" s="85"/>
      <c r="D15" s="94" t="s">
        <v>346</v>
      </c>
      <c r="E15" s="93">
        <v>0</v>
      </c>
      <c r="F15" s="93">
        <v>3772340</v>
      </c>
      <c r="G15" s="93">
        <f>SUM(F15-E15)</f>
        <v>3772340</v>
      </c>
    </row>
    <row r="16" spans="1:8" ht="20.100000000000001" customHeight="1">
      <c r="A16" s="60"/>
      <c r="B16" s="60"/>
      <c r="C16" s="86"/>
      <c r="D16" s="94" t="s">
        <v>353</v>
      </c>
      <c r="E16" s="93">
        <v>0</v>
      </c>
      <c r="F16" s="93">
        <v>11038000</v>
      </c>
      <c r="G16" s="93">
        <f>SUM(F16-E16)</f>
        <v>11038000</v>
      </c>
    </row>
    <row r="17" spans="1:8" ht="20.100000000000001" customHeight="1">
      <c r="A17" s="82"/>
      <c r="B17" s="60"/>
      <c r="C17" s="84" t="s">
        <v>9</v>
      </c>
      <c r="D17" s="42" t="s">
        <v>11</v>
      </c>
      <c r="E17" s="93">
        <v>244797000</v>
      </c>
      <c r="F17" s="93">
        <v>53513000</v>
      </c>
      <c r="G17" s="93">
        <f t="shared" si="0"/>
        <v>-191284000</v>
      </c>
    </row>
    <row r="18" spans="1:8" ht="20.100000000000001" customHeight="1">
      <c r="A18" s="82"/>
      <c r="B18" s="60"/>
      <c r="C18" s="85"/>
      <c r="D18" s="42" t="s">
        <v>10</v>
      </c>
      <c r="E18" s="93">
        <v>157433000</v>
      </c>
      <c r="F18" s="93">
        <v>0</v>
      </c>
      <c r="G18" s="93">
        <f t="shared" si="0"/>
        <v>-157433000</v>
      </c>
    </row>
    <row r="19" spans="1:8" ht="20.100000000000001" customHeight="1">
      <c r="A19" s="82"/>
      <c r="B19" s="60"/>
      <c r="C19" s="85"/>
      <c r="D19" s="42" t="s">
        <v>380</v>
      </c>
      <c r="E19" s="93">
        <v>0</v>
      </c>
      <c r="F19" s="93">
        <v>425000</v>
      </c>
      <c r="G19" s="93">
        <f t="shared" ref="G19" si="2">SUM(F19-E19)</f>
        <v>425000</v>
      </c>
    </row>
    <row r="20" spans="1:8" ht="20.100000000000001" customHeight="1">
      <c r="A20" s="82"/>
      <c r="B20" s="60"/>
      <c r="C20" s="84" t="s">
        <v>84</v>
      </c>
      <c r="D20" s="42" t="s">
        <v>76</v>
      </c>
      <c r="E20" s="93">
        <v>173646000</v>
      </c>
      <c r="F20" s="93">
        <v>47396900</v>
      </c>
      <c r="G20" s="93">
        <f t="shared" si="0"/>
        <v>-126249100</v>
      </c>
    </row>
    <row r="21" spans="1:8" ht="20.100000000000001" customHeight="1">
      <c r="A21" s="82"/>
      <c r="B21" s="60"/>
      <c r="C21" s="85"/>
      <c r="D21" s="42" t="s">
        <v>85</v>
      </c>
      <c r="E21" s="93">
        <v>5500000</v>
      </c>
      <c r="F21" s="93">
        <v>4693540</v>
      </c>
      <c r="G21" s="93">
        <f t="shared" si="0"/>
        <v>-806460</v>
      </c>
    </row>
    <row r="22" spans="1:8" ht="20.100000000000001" customHeight="1">
      <c r="A22" s="82"/>
      <c r="B22" s="60"/>
      <c r="C22" s="85"/>
      <c r="D22" s="42" t="s">
        <v>77</v>
      </c>
      <c r="E22" s="93">
        <v>36983000</v>
      </c>
      <c r="F22" s="93">
        <v>0</v>
      </c>
      <c r="G22" s="93">
        <f t="shared" si="0"/>
        <v>-36983000</v>
      </c>
    </row>
    <row r="23" spans="1:8" ht="20.100000000000001" customHeight="1">
      <c r="A23" s="82"/>
      <c r="B23" s="60"/>
      <c r="C23" s="84" t="s">
        <v>12</v>
      </c>
      <c r="D23" s="42" t="s">
        <v>13</v>
      </c>
      <c r="E23" s="93">
        <v>7686000</v>
      </c>
      <c r="F23" s="93">
        <v>0</v>
      </c>
      <c r="G23" s="93">
        <f t="shared" si="0"/>
        <v>-7686000</v>
      </c>
    </row>
    <row r="24" spans="1:8" ht="20.100000000000001" customHeight="1">
      <c r="A24" s="82"/>
      <c r="B24" s="60"/>
      <c r="C24" s="85"/>
      <c r="D24" s="42" t="s">
        <v>155</v>
      </c>
      <c r="E24" s="93">
        <v>6418000</v>
      </c>
      <c r="F24" s="93">
        <v>0</v>
      </c>
      <c r="G24" s="93">
        <f t="shared" si="0"/>
        <v>-6418000</v>
      </c>
    </row>
    <row r="25" spans="1:8" ht="20.100000000000001" customHeight="1">
      <c r="A25" s="82"/>
      <c r="B25" s="60"/>
      <c r="C25" s="85"/>
      <c r="D25" s="42" t="s">
        <v>296</v>
      </c>
      <c r="E25" s="93">
        <v>67176500</v>
      </c>
      <c r="F25" s="93">
        <v>0</v>
      </c>
      <c r="G25" s="93">
        <f t="shared" si="0"/>
        <v>-67176500</v>
      </c>
    </row>
    <row r="26" spans="1:8" ht="20.100000000000001" customHeight="1">
      <c r="A26" s="82"/>
      <c r="B26" s="60"/>
      <c r="C26" s="85"/>
      <c r="D26" s="42" t="s">
        <v>15</v>
      </c>
      <c r="E26" s="93">
        <v>93842000</v>
      </c>
      <c r="F26" s="93">
        <v>11683445</v>
      </c>
      <c r="G26" s="93">
        <f t="shared" si="0"/>
        <v>-82158555</v>
      </c>
    </row>
    <row r="27" spans="1:8" ht="20.100000000000001" customHeight="1">
      <c r="A27" s="82"/>
      <c r="B27" s="60"/>
      <c r="C27" s="85"/>
      <c r="D27" s="42" t="s">
        <v>14</v>
      </c>
      <c r="E27" s="93">
        <v>93842000</v>
      </c>
      <c r="F27" s="93">
        <v>20602500</v>
      </c>
      <c r="G27" s="93">
        <f t="shared" si="0"/>
        <v>-73239500</v>
      </c>
    </row>
    <row r="28" spans="1:8" ht="20.100000000000001" customHeight="1">
      <c r="A28" s="82"/>
      <c r="B28" s="60"/>
      <c r="C28" s="86"/>
      <c r="D28" s="42" t="s">
        <v>297</v>
      </c>
      <c r="E28" s="93">
        <v>5500000</v>
      </c>
      <c r="F28" s="93">
        <v>4693540</v>
      </c>
      <c r="G28" s="93">
        <f t="shared" si="0"/>
        <v>-806460</v>
      </c>
    </row>
    <row r="29" spans="1:8" ht="20.100000000000001" customHeight="1">
      <c r="A29" s="82"/>
      <c r="B29" s="60"/>
      <c r="C29" s="84" t="s">
        <v>37</v>
      </c>
      <c r="D29" s="42" t="s">
        <v>38</v>
      </c>
      <c r="E29" s="93">
        <v>2584400</v>
      </c>
      <c r="F29" s="93">
        <v>0</v>
      </c>
      <c r="G29" s="93">
        <f t="shared" si="0"/>
        <v>-2584400</v>
      </c>
      <c r="H29" s="40"/>
    </row>
    <row r="30" spans="1:8" ht="20.100000000000001" customHeight="1">
      <c r="A30" s="82"/>
      <c r="B30" s="60"/>
      <c r="C30" s="85"/>
      <c r="D30" s="42" t="s">
        <v>169</v>
      </c>
      <c r="E30" s="93">
        <v>34380000</v>
      </c>
      <c r="F30" s="93">
        <v>0</v>
      </c>
      <c r="G30" s="93">
        <f t="shared" si="0"/>
        <v>-34380000</v>
      </c>
    </row>
    <row r="31" spans="1:8" ht="20.100000000000001" customHeight="1">
      <c r="A31" s="60"/>
      <c r="B31" s="60"/>
      <c r="C31" s="84" t="s">
        <v>49</v>
      </c>
      <c r="D31" s="94" t="s">
        <v>42</v>
      </c>
      <c r="E31" s="93">
        <v>297000000</v>
      </c>
      <c r="F31" s="93">
        <v>295500000</v>
      </c>
      <c r="G31" s="93">
        <f t="shared" si="0"/>
        <v>-1500000</v>
      </c>
    </row>
    <row r="32" spans="1:8" ht="20.100000000000001" customHeight="1">
      <c r="A32" s="60"/>
      <c r="B32" s="60"/>
      <c r="C32" s="85"/>
      <c r="D32" s="94" t="s">
        <v>215</v>
      </c>
      <c r="E32" s="93">
        <v>9000000</v>
      </c>
      <c r="F32" s="93">
        <v>9000000</v>
      </c>
      <c r="G32" s="93">
        <f t="shared" si="0"/>
        <v>0</v>
      </c>
    </row>
    <row r="33" spans="1:8" ht="20.100000000000001" customHeight="1">
      <c r="A33" s="60"/>
      <c r="B33" s="60"/>
      <c r="C33" s="85"/>
      <c r="D33" s="94" t="s">
        <v>219</v>
      </c>
      <c r="E33" s="93">
        <v>8100000</v>
      </c>
      <c r="F33" s="93">
        <v>0</v>
      </c>
      <c r="G33" s="93">
        <f t="shared" si="0"/>
        <v>-8100000</v>
      </c>
    </row>
    <row r="34" spans="1:8" ht="20.100000000000001" customHeight="1">
      <c r="A34" s="60"/>
      <c r="B34" s="60"/>
      <c r="C34" s="86"/>
      <c r="D34" s="94" t="s">
        <v>156</v>
      </c>
      <c r="E34" s="93">
        <v>480000</v>
      </c>
      <c r="F34" s="93">
        <v>0</v>
      </c>
      <c r="G34" s="93">
        <f t="shared" si="0"/>
        <v>-480000</v>
      </c>
    </row>
    <row r="35" spans="1:8" ht="20.100000000000001" customHeight="1">
      <c r="A35" s="60"/>
      <c r="B35" s="60"/>
      <c r="C35" s="84" t="s">
        <v>157</v>
      </c>
      <c r="D35" s="94" t="s">
        <v>158</v>
      </c>
      <c r="E35" s="93">
        <v>600000</v>
      </c>
      <c r="F35" s="93">
        <v>600000</v>
      </c>
      <c r="G35" s="93">
        <f t="shared" si="0"/>
        <v>0</v>
      </c>
    </row>
    <row r="36" spans="1:8" ht="20.100000000000001" customHeight="1">
      <c r="A36" s="60"/>
      <c r="B36" s="60"/>
      <c r="C36" s="86"/>
      <c r="D36" s="94" t="s">
        <v>335</v>
      </c>
      <c r="E36" s="93">
        <v>0</v>
      </c>
      <c r="F36" s="93">
        <v>6700000</v>
      </c>
      <c r="G36" s="93">
        <f t="shared" ref="G36" si="3">SUM(F36-E36)</f>
        <v>6700000</v>
      </c>
    </row>
    <row r="37" spans="1:8" ht="20.100000000000001" customHeight="1">
      <c r="A37" s="60"/>
      <c r="B37" s="60"/>
      <c r="C37" s="42" t="s">
        <v>289</v>
      </c>
      <c r="D37" s="94" t="s">
        <v>289</v>
      </c>
      <c r="E37" s="93">
        <v>10200000</v>
      </c>
      <c r="F37" s="93">
        <v>0</v>
      </c>
      <c r="G37" s="93">
        <f t="shared" si="0"/>
        <v>-10200000</v>
      </c>
    </row>
    <row r="38" spans="1:8" ht="20.100000000000001" customHeight="1">
      <c r="A38" s="60"/>
      <c r="B38" s="60"/>
      <c r="C38" s="42" t="s">
        <v>332</v>
      </c>
      <c r="D38" s="94" t="s">
        <v>333</v>
      </c>
      <c r="E38" s="93">
        <v>0</v>
      </c>
      <c r="F38" s="93">
        <v>5200000</v>
      </c>
      <c r="G38" s="93">
        <f t="shared" si="0"/>
        <v>5200000</v>
      </c>
    </row>
    <row r="39" spans="1:8" ht="20.100000000000001" customHeight="1">
      <c r="A39" s="60"/>
      <c r="B39" s="60"/>
      <c r="C39" s="42" t="s">
        <v>381</v>
      </c>
      <c r="D39" s="94" t="s">
        <v>382</v>
      </c>
      <c r="E39" s="93">
        <v>0</v>
      </c>
      <c r="F39" s="93">
        <v>2080000</v>
      </c>
      <c r="G39" s="93">
        <f t="shared" ref="G39" si="4">SUM(F39-E39)</f>
        <v>2080000</v>
      </c>
    </row>
    <row r="40" spans="1:8" ht="20.100000000000001" customHeight="1">
      <c r="A40" s="83"/>
      <c r="B40" s="41"/>
      <c r="C40" s="42"/>
      <c r="D40" s="41" t="s">
        <v>16</v>
      </c>
      <c r="E40" s="93">
        <f>SUM(E4:E39)</f>
        <v>3618897900</v>
      </c>
      <c r="F40" s="93">
        <f>SUM(F4:F39)</f>
        <v>1942413130</v>
      </c>
      <c r="G40" s="93">
        <f>SUM(G4:G39)</f>
        <v>-1676484770</v>
      </c>
    </row>
    <row r="41" spans="1:8" ht="20.100000000000001" customHeight="1">
      <c r="A41" s="59" t="s">
        <v>17</v>
      </c>
      <c r="B41" s="59" t="s">
        <v>298</v>
      </c>
      <c r="C41" s="42" t="s">
        <v>18</v>
      </c>
      <c r="D41" s="42" t="s">
        <v>18</v>
      </c>
      <c r="E41" s="93">
        <v>145404000</v>
      </c>
      <c r="F41" s="93">
        <v>122904000</v>
      </c>
      <c r="G41" s="93">
        <f t="shared" si="0"/>
        <v>-22500000</v>
      </c>
      <c r="H41" s="40"/>
    </row>
    <row r="42" spans="1:8" ht="20.100000000000001" customHeight="1">
      <c r="A42" s="60"/>
      <c r="B42" s="60"/>
      <c r="C42" s="42" t="s">
        <v>39</v>
      </c>
      <c r="D42" s="42" t="s">
        <v>40</v>
      </c>
      <c r="E42" s="93">
        <v>9616920</v>
      </c>
      <c r="F42" s="93">
        <v>9616920</v>
      </c>
      <c r="G42" s="93">
        <f t="shared" si="0"/>
        <v>0</v>
      </c>
    </row>
    <row r="43" spans="1:8" ht="20.100000000000001" customHeight="1">
      <c r="A43" s="82"/>
      <c r="B43" s="60"/>
      <c r="C43" s="42" t="s">
        <v>19</v>
      </c>
      <c r="D43" s="42" t="s">
        <v>19</v>
      </c>
      <c r="E43" s="93">
        <v>24000000</v>
      </c>
      <c r="F43" s="93">
        <v>23949100</v>
      </c>
      <c r="G43" s="93">
        <f t="shared" si="0"/>
        <v>-50900</v>
      </c>
    </row>
    <row r="44" spans="1:8" ht="20.100000000000001" customHeight="1">
      <c r="A44" s="83"/>
      <c r="B44" s="41"/>
      <c r="C44" s="42"/>
      <c r="D44" s="41" t="s">
        <v>16</v>
      </c>
      <c r="E44" s="93">
        <f>SUM(E41:E43)</f>
        <v>179020920</v>
      </c>
      <c r="F44" s="93">
        <f>SUM(F41:F43)</f>
        <v>156470020</v>
      </c>
      <c r="G44" s="93">
        <f>SUM(G41:G43)</f>
        <v>-22550900</v>
      </c>
    </row>
    <row r="45" spans="1:8" ht="20.100000000000001" customHeight="1">
      <c r="A45" s="60" t="s">
        <v>80</v>
      </c>
      <c r="B45" s="47" t="s">
        <v>298</v>
      </c>
      <c r="C45" s="42" t="s">
        <v>20</v>
      </c>
      <c r="D45" s="42" t="s">
        <v>20</v>
      </c>
      <c r="E45" s="93">
        <v>183269000</v>
      </c>
      <c r="F45" s="93">
        <v>146995580</v>
      </c>
      <c r="G45" s="93">
        <f t="shared" si="0"/>
        <v>-36273420</v>
      </c>
    </row>
    <row r="46" spans="1:8" ht="20.100000000000001" customHeight="1">
      <c r="A46" s="98" t="s">
        <v>81</v>
      </c>
      <c r="B46" s="41"/>
      <c r="C46" s="42"/>
      <c r="D46" s="41" t="s">
        <v>16</v>
      </c>
      <c r="E46" s="93">
        <f>SUM(E45:E45)</f>
        <v>183269000</v>
      </c>
      <c r="F46" s="93">
        <f>SUM(F45:F45)</f>
        <v>146995580</v>
      </c>
      <c r="G46" s="93">
        <f>SUM(G45:G45)</f>
        <v>-36273420</v>
      </c>
    </row>
    <row r="47" spans="1:8" ht="20.100000000000001" customHeight="1">
      <c r="A47" s="60" t="s">
        <v>82</v>
      </c>
      <c r="B47" s="60" t="s">
        <v>298</v>
      </c>
      <c r="C47" s="85" t="s">
        <v>299</v>
      </c>
      <c r="D47" s="42" t="s">
        <v>46</v>
      </c>
      <c r="E47" s="93">
        <v>22850000</v>
      </c>
      <c r="F47" s="93">
        <v>13240000</v>
      </c>
      <c r="G47" s="93">
        <f t="shared" si="0"/>
        <v>-9610000</v>
      </c>
      <c r="H47" s="40"/>
    </row>
    <row r="48" spans="1:8" ht="20.100000000000001" customHeight="1">
      <c r="A48" s="60" t="s">
        <v>83</v>
      </c>
      <c r="B48" s="60"/>
      <c r="C48" s="42" t="s">
        <v>159</v>
      </c>
      <c r="D48" s="42" t="s">
        <v>301</v>
      </c>
      <c r="E48" s="93">
        <v>110000000</v>
      </c>
      <c r="F48" s="93">
        <v>228463400</v>
      </c>
      <c r="G48" s="93">
        <f t="shared" si="0"/>
        <v>118463400</v>
      </c>
    </row>
    <row r="49" spans="1:7" ht="20.100000000000001" customHeight="1">
      <c r="A49" s="83"/>
      <c r="B49" s="41"/>
      <c r="C49" s="42"/>
      <c r="D49" s="41" t="s">
        <v>16</v>
      </c>
      <c r="E49" s="93">
        <f>SUM(E47:E48)</f>
        <v>132850000</v>
      </c>
      <c r="F49" s="93">
        <f>SUM(F47:F48)</f>
        <v>241703400</v>
      </c>
      <c r="G49" s="93">
        <f>SUM(G47:G48)</f>
        <v>108853400</v>
      </c>
    </row>
    <row r="50" spans="1:7" ht="20.100000000000001" customHeight="1">
      <c r="A50" s="59" t="s">
        <v>36</v>
      </c>
      <c r="B50" s="59" t="s">
        <v>302</v>
      </c>
      <c r="C50" s="84" t="s">
        <v>21</v>
      </c>
      <c r="D50" s="42" t="s">
        <v>22</v>
      </c>
      <c r="E50" s="93">
        <v>370000000</v>
      </c>
      <c r="F50" s="93">
        <v>331313000</v>
      </c>
      <c r="G50" s="93">
        <f t="shared" ref="G50:G70" si="5">SUM(F50-E50)</f>
        <v>-38687000</v>
      </c>
    </row>
    <row r="51" spans="1:7" ht="20.100000000000001" customHeight="1">
      <c r="A51" s="82"/>
      <c r="B51" s="60"/>
      <c r="C51" s="85"/>
      <c r="D51" s="42" t="s">
        <v>23</v>
      </c>
      <c r="E51" s="93">
        <v>95000000</v>
      </c>
      <c r="F51" s="93">
        <v>85260000</v>
      </c>
      <c r="G51" s="93">
        <f t="shared" si="5"/>
        <v>-9740000</v>
      </c>
    </row>
    <row r="52" spans="1:7" ht="20.100000000000001" customHeight="1">
      <c r="A52" s="82"/>
      <c r="B52" s="60"/>
      <c r="C52" s="85"/>
      <c r="D52" s="42" t="s">
        <v>24</v>
      </c>
      <c r="E52" s="93">
        <v>60000000</v>
      </c>
      <c r="F52" s="93">
        <v>54396000</v>
      </c>
      <c r="G52" s="93">
        <f t="shared" si="5"/>
        <v>-5604000</v>
      </c>
    </row>
    <row r="53" spans="1:7" ht="20.100000000000001" customHeight="1">
      <c r="A53" s="47"/>
      <c r="B53" s="47"/>
      <c r="C53" s="86"/>
      <c r="D53" s="42" t="s">
        <v>25</v>
      </c>
      <c r="E53" s="93">
        <v>26000000</v>
      </c>
      <c r="F53" s="93">
        <v>40000000</v>
      </c>
      <c r="G53" s="93">
        <f t="shared" si="5"/>
        <v>14000000</v>
      </c>
    </row>
    <row r="54" spans="1:7" ht="20.100000000000001" customHeight="1">
      <c r="A54" s="53" t="s">
        <v>34</v>
      </c>
      <c r="B54" s="53" t="s">
        <v>0</v>
      </c>
      <c r="C54" s="53" t="s">
        <v>1</v>
      </c>
      <c r="D54" s="53" t="s">
        <v>2</v>
      </c>
      <c r="E54" s="92" t="s">
        <v>65</v>
      </c>
      <c r="F54" s="92" t="s">
        <v>379</v>
      </c>
      <c r="G54" s="92" t="s">
        <v>334</v>
      </c>
    </row>
    <row r="55" spans="1:7" ht="20.100000000000001" customHeight="1">
      <c r="A55" s="60" t="s">
        <v>36</v>
      </c>
      <c r="B55" s="60" t="s">
        <v>302</v>
      </c>
      <c r="C55" s="85" t="s">
        <v>21</v>
      </c>
      <c r="D55" s="42" t="s">
        <v>26</v>
      </c>
      <c r="E55" s="93">
        <v>29000000</v>
      </c>
      <c r="F55" s="93">
        <v>1860000</v>
      </c>
      <c r="G55" s="93">
        <f t="shared" si="5"/>
        <v>-27140000</v>
      </c>
    </row>
    <row r="56" spans="1:7" ht="20.100000000000001" customHeight="1">
      <c r="A56" s="82"/>
      <c r="B56" s="60"/>
      <c r="C56" s="85"/>
      <c r="D56" s="42" t="s">
        <v>62</v>
      </c>
      <c r="E56" s="93">
        <v>70000000</v>
      </c>
      <c r="F56" s="93">
        <v>64880000</v>
      </c>
      <c r="G56" s="93">
        <f t="shared" si="5"/>
        <v>-5120000</v>
      </c>
    </row>
    <row r="57" spans="1:7" ht="20.100000000000001" customHeight="1">
      <c r="A57" s="60"/>
      <c r="B57" s="60"/>
      <c r="C57" s="85"/>
      <c r="D57" s="86" t="s">
        <v>165</v>
      </c>
      <c r="E57" s="93">
        <v>25000000</v>
      </c>
      <c r="F57" s="93">
        <v>2406209</v>
      </c>
      <c r="G57" s="93">
        <f t="shared" si="5"/>
        <v>-22593791</v>
      </c>
    </row>
    <row r="58" spans="1:7" ht="20.100000000000001" customHeight="1">
      <c r="A58" s="82"/>
      <c r="B58" s="60"/>
      <c r="C58" s="85"/>
      <c r="D58" s="42" t="s">
        <v>27</v>
      </c>
      <c r="E58" s="93">
        <v>9427160</v>
      </c>
      <c r="F58" s="93">
        <v>93288194</v>
      </c>
      <c r="G58" s="93">
        <f t="shared" si="5"/>
        <v>83861034</v>
      </c>
    </row>
    <row r="59" spans="1:7" ht="20.100000000000001" customHeight="1">
      <c r="A59" s="82"/>
      <c r="B59" s="60"/>
      <c r="C59" s="85"/>
      <c r="D59" s="42" t="s">
        <v>86</v>
      </c>
      <c r="E59" s="93">
        <v>10950000</v>
      </c>
      <c r="F59" s="93">
        <v>7825000</v>
      </c>
      <c r="G59" s="93">
        <f t="shared" si="5"/>
        <v>-3125000</v>
      </c>
    </row>
    <row r="60" spans="1:7" ht="20.100000000000001" customHeight="1">
      <c r="A60" s="82"/>
      <c r="B60" s="60"/>
      <c r="C60" s="85"/>
      <c r="D60" s="42" t="s">
        <v>186</v>
      </c>
      <c r="E60" s="93">
        <v>125270000</v>
      </c>
      <c r="F60" s="93">
        <v>0</v>
      </c>
      <c r="G60" s="93">
        <f t="shared" si="5"/>
        <v>-125270000</v>
      </c>
    </row>
    <row r="61" spans="1:7" ht="20.100000000000001" customHeight="1">
      <c r="A61" s="82"/>
      <c r="B61" s="60"/>
      <c r="C61" s="85"/>
      <c r="D61" s="42" t="s">
        <v>336</v>
      </c>
      <c r="E61" s="93">
        <v>0</v>
      </c>
      <c r="F61" s="93">
        <v>1531760</v>
      </c>
      <c r="G61" s="93">
        <f t="shared" ref="G61:G62" si="6">SUM(F61-E61)</f>
        <v>1531760</v>
      </c>
    </row>
    <row r="62" spans="1:7" ht="20.100000000000001" customHeight="1">
      <c r="A62" s="82"/>
      <c r="B62" s="60"/>
      <c r="C62" s="86"/>
      <c r="D62" s="42" t="s">
        <v>383</v>
      </c>
      <c r="E62" s="93">
        <v>0</v>
      </c>
      <c r="F62" s="93">
        <v>2136000</v>
      </c>
      <c r="G62" s="93">
        <f t="shared" si="6"/>
        <v>2136000</v>
      </c>
    </row>
    <row r="63" spans="1:7" ht="20.100000000000001" customHeight="1">
      <c r="A63" s="82"/>
      <c r="B63" s="60"/>
      <c r="C63" s="42" t="s">
        <v>44</v>
      </c>
      <c r="D63" s="42" t="s">
        <v>44</v>
      </c>
      <c r="E63" s="93">
        <v>440000000</v>
      </c>
      <c r="F63" s="93">
        <v>371239200</v>
      </c>
      <c r="G63" s="93">
        <f t="shared" si="5"/>
        <v>-68760800</v>
      </c>
    </row>
    <row r="64" spans="1:7" s="95" customFormat="1" ht="20.100000000000001" customHeight="1">
      <c r="A64" s="82"/>
      <c r="B64" s="59" t="s">
        <v>303</v>
      </c>
      <c r="C64" s="84" t="s">
        <v>28</v>
      </c>
      <c r="D64" s="42" t="s">
        <v>35</v>
      </c>
      <c r="E64" s="93">
        <v>35000000</v>
      </c>
      <c r="F64" s="93">
        <v>0</v>
      </c>
      <c r="G64" s="93">
        <f t="shared" si="5"/>
        <v>-35000000</v>
      </c>
    </row>
    <row r="65" spans="1:7" ht="20.100000000000001" customHeight="1">
      <c r="A65" s="82"/>
      <c r="B65" s="60"/>
      <c r="C65" s="84" t="s">
        <v>43</v>
      </c>
      <c r="D65" s="42" t="s">
        <v>43</v>
      </c>
      <c r="E65" s="93">
        <v>440000000</v>
      </c>
      <c r="F65" s="93">
        <v>220000000</v>
      </c>
      <c r="G65" s="93">
        <f t="shared" si="5"/>
        <v>-220000000</v>
      </c>
    </row>
    <row r="66" spans="1:7" ht="20.100000000000001" customHeight="1">
      <c r="A66" s="82"/>
      <c r="B66" s="60"/>
      <c r="C66" s="84" t="s">
        <v>44</v>
      </c>
      <c r="D66" s="42" t="s">
        <v>44</v>
      </c>
      <c r="E66" s="93">
        <v>0</v>
      </c>
      <c r="F66" s="93">
        <v>114430000</v>
      </c>
      <c r="G66" s="93">
        <f t="shared" ref="G66" si="7">SUM(F66-E66)</f>
        <v>114430000</v>
      </c>
    </row>
    <row r="67" spans="1:7" ht="20.100000000000001" customHeight="1">
      <c r="A67" s="82"/>
      <c r="B67" s="59" t="s">
        <v>304</v>
      </c>
      <c r="C67" s="84" t="s">
        <v>29</v>
      </c>
      <c r="D67" s="42" t="s">
        <v>31</v>
      </c>
      <c r="E67" s="93">
        <v>100000000</v>
      </c>
      <c r="F67" s="93">
        <v>83414750</v>
      </c>
      <c r="G67" s="93">
        <f t="shared" si="5"/>
        <v>-16585250</v>
      </c>
    </row>
    <row r="68" spans="1:7" ht="20.100000000000001" customHeight="1">
      <c r="A68" s="82"/>
      <c r="B68" s="59" t="s">
        <v>305</v>
      </c>
      <c r="C68" s="84" t="s">
        <v>29</v>
      </c>
      <c r="D68" s="86" t="s">
        <v>30</v>
      </c>
      <c r="E68" s="96">
        <v>400000</v>
      </c>
      <c r="F68" s="96">
        <v>582546</v>
      </c>
      <c r="G68" s="93">
        <f t="shared" si="5"/>
        <v>182546</v>
      </c>
    </row>
    <row r="69" spans="1:7" ht="20.100000000000001" customHeight="1">
      <c r="A69" s="82"/>
      <c r="B69" s="60"/>
      <c r="C69" s="85"/>
      <c r="D69" s="84" t="s">
        <v>32</v>
      </c>
      <c r="E69" s="93">
        <v>1500000</v>
      </c>
      <c r="F69" s="93">
        <v>1145159</v>
      </c>
      <c r="G69" s="93">
        <f t="shared" si="5"/>
        <v>-354841</v>
      </c>
    </row>
    <row r="70" spans="1:7" ht="20.100000000000001" customHeight="1">
      <c r="A70" s="82"/>
      <c r="B70" s="149" t="s">
        <v>308</v>
      </c>
      <c r="C70" s="150"/>
      <c r="D70" s="151"/>
      <c r="E70" s="93">
        <v>7000000</v>
      </c>
      <c r="F70" s="93">
        <v>6444585</v>
      </c>
      <c r="G70" s="93">
        <f t="shared" si="5"/>
        <v>-555415</v>
      </c>
    </row>
    <row r="71" spans="1:7" ht="20.100000000000001" customHeight="1">
      <c r="A71" s="83"/>
      <c r="B71" s="41"/>
      <c r="C71" s="42"/>
      <c r="D71" s="41" t="s">
        <v>16</v>
      </c>
      <c r="E71" s="93">
        <f>SUM(E50:E70)</f>
        <v>1844547160</v>
      </c>
      <c r="F71" s="93">
        <f>SUM(F50:F70)</f>
        <v>1482152403</v>
      </c>
      <c r="G71" s="93">
        <f>SUM(G50:G70)</f>
        <v>-362394757</v>
      </c>
    </row>
    <row r="72" spans="1:7" ht="20.100000000000001" customHeight="1">
      <c r="A72" s="149" t="s">
        <v>384</v>
      </c>
      <c r="B72" s="152"/>
      <c r="C72" s="152"/>
      <c r="D72" s="153"/>
      <c r="E72" s="93">
        <v>0</v>
      </c>
      <c r="F72" s="93">
        <v>107369333</v>
      </c>
      <c r="G72" s="93">
        <f t="shared" ref="G72" si="8">SUM(F72-E72)</f>
        <v>107369333</v>
      </c>
    </row>
    <row r="73" spans="1:7" ht="20.100000000000001" customHeight="1">
      <c r="A73" s="97"/>
      <c r="B73" s="41"/>
      <c r="C73" s="42"/>
      <c r="D73" s="41" t="s">
        <v>33</v>
      </c>
      <c r="E73" s="93">
        <f>SUM(E71:E72,E46,E49,E44,E40)</f>
        <v>5958584980</v>
      </c>
      <c r="F73" s="93">
        <f>SUM(F71:F72,F46,F49,F44,F40)</f>
        <v>4077103866</v>
      </c>
      <c r="G73" s="93">
        <f>SUM(F73-E73)</f>
        <v>-1881481114</v>
      </c>
    </row>
    <row r="74" spans="1:7" ht="20.100000000000001" customHeight="1">
      <c r="A74" s="61"/>
    </row>
    <row r="75" spans="1:7" ht="20.100000000000001" customHeight="1">
      <c r="A75" s="61"/>
    </row>
    <row r="76" spans="1:7" ht="20.100000000000001" customHeight="1">
      <c r="A76" s="61"/>
    </row>
    <row r="77" spans="1:7" ht="20.100000000000001" customHeight="1">
      <c r="A77" s="61"/>
    </row>
    <row r="78" spans="1:7" ht="20.100000000000001" customHeight="1">
      <c r="A78" s="61"/>
    </row>
    <row r="79" spans="1:7" ht="20.100000000000001" customHeight="1">
      <c r="A79" s="61"/>
    </row>
    <row r="80" spans="1:7" ht="20.100000000000001" customHeight="1">
      <c r="A80" s="61"/>
    </row>
    <row r="81" spans="1:1" ht="20.100000000000001" customHeight="1">
      <c r="A81" s="61"/>
    </row>
    <row r="82" spans="1:1" ht="20.100000000000001" customHeight="1">
      <c r="A82" s="61"/>
    </row>
    <row r="83" spans="1:1" ht="20.100000000000001" customHeight="1">
      <c r="A83" s="61"/>
    </row>
    <row r="84" spans="1:1" ht="20.100000000000001" customHeight="1">
      <c r="A84" s="61"/>
    </row>
    <row r="85" spans="1:1" ht="20.100000000000001" customHeight="1">
      <c r="A85" s="61"/>
    </row>
    <row r="86" spans="1:1" ht="20.100000000000001" customHeight="1">
      <c r="A86" s="61"/>
    </row>
    <row r="87" spans="1:1" ht="20.100000000000001" customHeight="1">
      <c r="A87" s="61"/>
    </row>
    <row r="88" spans="1:1" ht="20.100000000000001" customHeight="1">
      <c r="A88" s="61"/>
    </row>
    <row r="89" spans="1:1" ht="20.100000000000001" customHeight="1">
      <c r="A89" s="61"/>
    </row>
    <row r="90" spans="1:1" ht="20.100000000000001" customHeight="1">
      <c r="A90" s="61"/>
    </row>
    <row r="91" spans="1:1" ht="20.100000000000001" customHeight="1">
      <c r="A91" s="61"/>
    </row>
    <row r="92" spans="1:1" ht="20.100000000000001" customHeight="1">
      <c r="A92" s="61"/>
    </row>
    <row r="93" spans="1:1" ht="20.100000000000001" customHeight="1">
      <c r="A93" s="61"/>
    </row>
    <row r="94" spans="1:1" ht="20.100000000000001" customHeight="1">
      <c r="A94" s="61"/>
    </row>
    <row r="95" spans="1:1" ht="20.100000000000001" customHeight="1">
      <c r="A95" s="61"/>
    </row>
    <row r="96" spans="1:1" ht="20.100000000000001" customHeight="1">
      <c r="A96" s="61"/>
    </row>
    <row r="97" spans="1:1" ht="20.100000000000001" customHeight="1">
      <c r="A97" s="61"/>
    </row>
    <row r="98" spans="1:1" ht="20.100000000000001" customHeight="1">
      <c r="A98" s="61"/>
    </row>
    <row r="99" spans="1:1" ht="20.100000000000001" customHeight="1">
      <c r="A99" s="61"/>
    </row>
    <row r="100" spans="1:1" ht="20.100000000000001" customHeight="1">
      <c r="A100" s="61"/>
    </row>
    <row r="101" spans="1:1" ht="20.100000000000001" customHeight="1">
      <c r="A101" s="61"/>
    </row>
    <row r="102" spans="1:1" ht="20.100000000000001" customHeight="1">
      <c r="A102" s="61"/>
    </row>
    <row r="103" spans="1:1" ht="20.100000000000001" customHeight="1">
      <c r="A103" s="61"/>
    </row>
    <row r="104" spans="1:1" ht="20.100000000000001" customHeight="1">
      <c r="A104" s="61"/>
    </row>
    <row r="105" spans="1:1" ht="20.100000000000001" customHeight="1">
      <c r="A105" s="61"/>
    </row>
    <row r="106" spans="1:1" ht="20.100000000000001" customHeight="1">
      <c r="A106" s="61"/>
    </row>
    <row r="107" spans="1:1" ht="20.100000000000001" customHeight="1">
      <c r="A107" s="61"/>
    </row>
    <row r="108" spans="1:1" ht="20.100000000000001" customHeight="1">
      <c r="A108" s="61"/>
    </row>
    <row r="109" spans="1:1" ht="20.100000000000001" customHeight="1">
      <c r="A109" s="61"/>
    </row>
    <row r="110" spans="1:1" ht="20.100000000000001" customHeight="1">
      <c r="A110" s="61"/>
    </row>
    <row r="111" spans="1:1" ht="20.100000000000001" customHeight="1">
      <c r="A111" s="61"/>
    </row>
    <row r="112" spans="1:1" ht="20.100000000000001" customHeight="1">
      <c r="A112" s="61"/>
    </row>
    <row r="113" spans="1:1" ht="20.100000000000001" customHeight="1">
      <c r="A113" s="61"/>
    </row>
    <row r="114" spans="1:1" ht="20.100000000000001" customHeight="1">
      <c r="A114" s="61"/>
    </row>
    <row r="115" spans="1:1" ht="20.100000000000001" customHeight="1">
      <c r="A115" s="61"/>
    </row>
    <row r="116" spans="1:1" ht="20.100000000000001" customHeight="1">
      <c r="A116" s="61"/>
    </row>
    <row r="117" spans="1:1" ht="20.100000000000001" customHeight="1">
      <c r="A117" s="61"/>
    </row>
    <row r="118" spans="1:1" ht="20.100000000000001" customHeight="1">
      <c r="A118" s="61"/>
    </row>
    <row r="119" spans="1:1" ht="20.100000000000001" customHeight="1">
      <c r="A119" s="61"/>
    </row>
    <row r="120" spans="1:1" ht="20.100000000000001" customHeight="1">
      <c r="A120" s="61"/>
    </row>
    <row r="121" spans="1:1" ht="20.100000000000001" customHeight="1">
      <c r="A121" s="61"/>
    </row>
    <row r="122" spans="1:1" ht="20.100000000000001" customHeight="1">
      <c r="A122" s="61"/>
    </row>
    <row r="123" spans="1:1" ht="20.100000000000001" customHeight="1">
      <c r="A123" s="61"/>
    </row>
    <row r="124" spans="1:1" ht="20.100000000000001" customHeight="1">
      <c r="A124" s="61"/>
    </row>
    <row r="125" spans="1:1" ht="20.100000000000001" customHeight="1">
      <c r="A125" s="61"/>
    </row>
    <row r="126" spans="1:1" ht="20.100000000000001" customHeight="1">
      <c r="A126" s="61"/>
    </row>
    <row r="127" spans="1:1" ht="20.100000000000001" customHeight="1">
      <c r="A127" s="61"/>
    </row>
    <row r="128" spans="1:1" ht="20.100000000000001" customHeight="1">
      <c r="A128" s="61"/>
    </row>
    <row r="129" spans="1:1" ht="20.100000000000001" customHeight="1">
      <c r="A129" s="61"/>
    </row>
    <row r="130" spans="1:1" ht="20.100000000000001" customHeight="1">
      <c r="A130" s="61"/>
    </row>
    <row r="131" spans="1:1" ht="20.100000000000001" customHeight="1">
      <c r="A131" s="61"/>
    </row>
    <row r="132" spans="1:1" ht="20.100000000000001" customHeight="1">
      <c r="A132" s="61"/>
    </row>
    <row r="133" spans="1:1" ht="20.100000000000001" customHeight="1">
      <c r="A133" s="61"/>
    </row>
    <row r="134" spans="1:1" ht="20.100000000000001" customHeight="1">
      <c r="A134" s="61"/>
    </row>
    <row r="135" spans="1:1" ht="20.100000000000001" customHeight="1">
      <c r="A135" s="61"/>
    </row>
    <row r="136" spans="1:1" ht="20.100000000000001" customHeight="1">
      <c r="A136" s="61"/>
    </row>
    <row r="137" spans="1:1" ht="20.100000000000001" customHeight="1">
      <c r="A137" s="61"/>
    </row>
    <row r="138" spans="1:1" ht="20.100000000000001" customHeight="1">
      <c r="A138" s="61"/>
    </row>
    <row r="139" spans="1:1" ht="20.100000000000001" customHeight="1">
      <c r="A139" s="61"/>
    </row>
    <row r="140" spans="1:1" ht="20.100000000000001" customHeight="1">
      <c r="A140" s="61"/>
    </row>
    <row r="141" spans="1:1" ht="20.100000000000001" customHeight="1">
      <c r="A141" s="61"/>
    </row>
    <row r="142" spans="1:1" ht="20.100000000000001" customHeight="1">
      <c r="A142" s="61"/>
    </row>
    <row r="143" spans="1:1" ht="20.100000000000001" customHeight="1">
      <c r="A143" s="61"/>
    </row>
    <row r="144" spans="1:1" ht="20.100000000000001" customHeight="1">
      <c r="A144" s="61"/>
    </row>
    <row r="145" spans="1:1" ht="20.100000000000001" customHeight="1">
      <c r="A145" s="61"/>
    </row>
    <row r="146" spans="1:1" ht="20.100000000000001" customHeight="1">
      <c r="A146" s="61"/>
    </row>
    <row r="147" spans="1:1" ht="20.100000000000001" customHeight="1">
      <c r="A147" s="61"/>
    </row>
    <row r="148" spans="1:1" ht="20.100000000000001" customHeight="1">
      <c r="A148" s="61"/>
    </row>
    <row r="149" spans="1:1" ht="20.100000000000001" customHeight="1">
      <c r="A149" s="61"/>
    </row>
    <row r="150" spans="1:1" ht="20.100000000000001" customHeight="1">
      <c r="A150" s="61"/>
    </row>
    <row r="151" spans="1:1" ht="20.100000000000001" customHeight="1">
      <c r="A151" s="61"/>
    </row>
    <row r="152" spans="1:1" ht="20.100000000000001" customHeight="1">
      <c r="A152" s="61"/>
    </row>
    <row r="153" spans="1:1" ht="20.100000000000001" customHeight="1">
      <c r="A153" s="61"/>
    </row>
    <row r="154" spans="1:1" ht="20.100000000000001" customHeight="1">
      <c r="A154" s="61"/>
    </row>
    <row r="155" spans="1:1" ht="20.100000000000001" customHeight="1">
      <c r="A155" s="61"/>
    </row>
    <row r="156" spans="1:1" ht="20.100000000000001" customHeight="1">
      <c r="A156" s="61"/>
    </row>
    <row r="157" spans="1:1" ht="20.100000000000001" customHeight="1">
      <c r="A157" s="61"/>
    </row>
    <row r="158" spans="1:1" ht="20.100000000000001" customHeight="1">
      <c r="A158" s="61"/>
    </row>
    <row r="159" spans="1:1" ht="20.100000000000001" customHeight="1">
      <c r="A159" s="61"/>
    </row>
    <row r="160" spans="1:1" ht="20.100000000000001" customHeight="1">
      <c r="A160" s="61"/>
    </row>
    <row r="161" spans="1:1" ht="20.100000000000001" customHeight="1">
      <c r="A161" s="61"/>
    </row>
    <row r="162" spans="1:1" ht="20.100000000000001" customHeight="1">
      <c r="A162" s="61"/>
    </row>
    <row r="163" spans="1:1" ht="20.100000000000001" customHeight="1">
      <c r="A163" s="61"/>
    </row>
    <row r="164" spans="1:1" ht="20.100000000000001" customHeight="1">
      <c r="A164" s="61"/>
    </row>
    <row r="165" spans="1:1" ht="20.100000000000001" customHeight="1">
      <c r="A165" s="61"/>
    </row>
    <row r="166" spans="1:1" ht="20.100000000000001" customHeight="1">
      <c r="A166" s="61"/>
    </row>
    <row r="167" spans="1:1" ht="20.100000000000001" customHeight="1">
      <c r="A167" s="61"/>
    </row>
    <row r="168" spans="1:1" ht="20.100000000000001" customHeight="1">
      <c r="A168" s="61"/>
    </row>
    <row r="169" spans="1:1" ht="20.100000000000001" customHeight="1">
      <c r="A169" s="61"/>
    </row>
    <row r="170" spans="1:1" ht="20.100000000000001" customHeight="1">
      <c r="A170" s="61"/>
    </row>
    <row r="171" spans="1:1" ht="20.100000000000001" customHeight="1">
      <c r="A171" s="61"/>
    </row>
    <row r="172" spans="1:1" ht="20.100000000000001" customHeight="1">
      <c r="A172" s="61"/>
    </row>
    <row r="173" spans="1:1" ht="20.100000000000001" customHeight="1">
      <c r="A173" s="61"/>
    </row>
    <row r="174" spans="1:1" ht="20.100000000000001" customHeight="1">
      <c r="A174" s="61"/>
    </row>
    <row r="175" spans="1:1" ht="20.100000000000001" customHeight="1">
      <c r="A175" s="61"/>
    </row>
    <row r="176" spans="1:1" ht="20.100000000000001" customHeight="1">
      <c r="A176" s="61"/>
    </row>
    <row r="177" spans="1:1" ht="20.100000000000001" customHeight="1">
      <c r="A177" s="61"/>
    </row>
    <row r="178" spans="1:1" ht="20.100000000000001" customHeight="1">
      <c r="A178" s="61"/>
    </row>
    <row r="179" spans="1:1" ht="20.100000000000001" customHeight="1">
      <c r="A179" s="61"/>
    </row>
    <row r="180" spans="1:1" ht="20.100000000000001" customHeight="1">
      <c r="A180" s="61"/>
    </row>
    <row r="181" spans="1:1" ht="20.100000000000001" customHeight="1">
      <c r="A181" s="61"/>
    </row>
    <row r="182" spans="1:1" ht="20.100000000000001" customHeight="1">
      <c r="A182" s="61"/>
    </row>
    <row r="183" spans="1:1" ht="20.100000000000001" customHeight="1">
      <c r="A183" s="61"/>
    </row>
    <row r="184" spans="1:1" ht="20.100000000000001" customHeight="1">
      <c r="A184" s="61"/>
    </row>
    <row r="185" spans="1:1" ht="20.100000000000001" customHeight="1">
      <c r="A185" s="61"/>
    </row>
    <row r="186" spans="1:1" ht="20.100000000000001" customHeight="1">
      <c r="A186" s="61"/>
    </row>
    <row r="187" spans="1:1" ht="20.100000000000001" customHeight="1">
      <c r="A187" s="61"/>
    </row>
    <row r="188" spans="1:1" ht="20.100000000000001" customHeight="1">
      <c r="A188" s="61"/>
    </row>
    <row r="189" spans="1:1" ht="20.100000000000001" customHeight="1">
      <c r="A189" s="61"/>
    </row>
    <row r="190" spans="1:1" ht="20.100000000000001" customHeight="1">
      <c r="A190" s="61"/>
    </row>
    <row r="191" spans="1:1" ht="20.100000000000001" customHeight="1">
      <c r="A191" s="61"/>
    </row>
    <row r="192" spans="1:1" ht="20.100000000000001" customHeight="1">
      <c r="A192" s="61"/>
    </row>
    <row r="193" spans="1:1" ht="20.100000000000001" customHeight="1">
      <c r="A193" s="61"/>
    </row>
    <row r="194" spans="1:1" ht="20.100000000000001" customHeight="1">
      <c r="A194" s="61"/>
    </row>
    <row r="195" spans="1:1" ht="20.100000000000001" customHeight="1">
      <c r="A195" s="61"/>
    </row>
    <row r="196" spans="1:1" ht="20.100000000000001" customHeight="1">
      <c r="A196" s="61"/>
    </row>
    <row r="197" spans="1:1" ht="20.100000000000001" customHeight="1">
      <c r="A197" s="61"/>
    </row>
    <row r="198" spans="1:1" ht="20.100000000000001" customHeight="1">
      <c r="A198" s="61"/>
    </row>
    <row r="199" spans="1:1" ht="20.100000000000001" customHeight="1">
      <c r="A199" s="61"/>
    </row>
    <row r="200" spans="1:1" ht="20.100000000000001" customHeight="1">
      <c r="A200" s="61"/>
    </row>
    <row r="201" spans="1:1" ht="20.100000000000001" customHeight="1">
      <c r="A201" s="61"/>
    </row>
    <row r="202" spans="1:1" ht="20.100000000000001" customHeight="1">
      <c r="A202" s="61"/>
    </row>
    <row r="203" spans="1:1" ht="20.100000000000001" customHeight="1">
      <c r="A203" s="61"/>
    </row>
    <row r="204" spans="1:1" ht="20.100000000000001" customHeight="1">
      <c r="A204" s="61"/>
    </row>
    <row r="205" spans="1:1" ht="20.100000000000001" customHeight="1">
      <c r="A205" s="61"/>
    </row>
    <row r="206" spans="1:1" ht="20.100000000000001" customHeight="1">
      <c r="A206" s="61"/>
    </row>
    <row r="207" spans="1:1" ht="20.100000000000001" customHeight="1">
      <c r="A207" s="61"/>
    </row>
    <row r="208" spans="1:1" ht="20.100000000000001" customHeight="1">
      <c r="A208" s="61"/>
    </row>
    <row r="209" spans="1:1" ht="20.100000000000001" customHeight="1">
      <c r="A209" s="61"/>
    </row>
    <row r="210" spans="1:1" ht="20.100000000000001" customHeight="1">
      <c r="A210" s="61"/>
    </row>
    <row r="211" spans="1:1" ht="20.100000000000001" customHeight="1">
      <c r="A211" s="61"/>
    </row>
    <row r="212" spans="1:1" ht="20.100000000000001" customHeight="1">
      <c r="A212" s="61"/>
    </row>
    <row r="213" spans="1:1" ht="20.100000000000001" customHeight="1">
      <c r="A213" s="61"/>
    </row>
    <row r="214" spans="1:1" ht="20.100000000000001" customHeight="1">
      <c r="A214" s="61"/>
    </row>
    <row r="215" spans="1:1" ht="20.100000000000001" customHeight="1">
      <c r="A215" s="61"/>
    </row>
    <row r="216" spans="1:1" ht="20.100000000000001" customHeight="1">
      <c r="A216" s="61"/>
    </row>
    <row r="217" spans="1:1" ht="20.100000000000001" customHeight="1">
      <c r="A217" s="61"/>
    </row>
    <row r="218" spans="1:1" ht="20.100000000000001" customHeight="1">
      <c r="A218" s="61"/>
    </row>
    <row r="219" spans="1:1" ht="20.100000000000001" customHeight="1">
      <c r="A219" s="61"/>
    </row>
    <row r="220" spans="1:1" ht="20.100000000000001" customHeight="1">
      <c r="A220" s="61"/>
    </row>
    <row r="221" spans="1:1" ht="20.100000000000001" customHeight="1">
      <c r="A221" s="61"/>
    </row>
    <row r="222" spans="1:1" ht="20.100000000000001" customHeight="1">
      <c r="A222" s="61"/>
    </row>
    <row r="223" spans="1:1" ht="20.100000000000001" customHeight="1">
      <c r="A223" s="61"/>
    </row>
    <row r="224" spans="1:1" ht="20.100000000000001" customHeight="1">
      <c r="A224" s="61"/>
    </row>
    <row r="225" spans="1:1" ht="20.100000000000001" customHeight="1">
      <c r="A225" s="61"/>
    </row>
    <row r="226" spans="1:1" ht="20.100000000000001" customHeight="1">
      <c r="A226" s="61"/>
    </row>
    <row r="227" spans="1:1" ht="20.100000000000001" customHeight="1">
      <c r="A227" s="61"/>
    </row>
    <row r="228" spans="1:1" ht="20.100000000000001" customHeight="1">
      <c r="A228" s="61"/>
    </row>
    <row r="229" spans="1:1" ht="20.100000000000001" customHeight="1">
      <c r="A229" s="61"/>
    </row>
    <row r="230" spans="1:1" ht="20.100000000000001" customHeight="1">
      <c r="A230" s="61"/>
    </row>
    <row r="231" spans="1:1" ht="20.100000000000001" customHeight="1">
      <c r="A231" s="61"/>
    </row>
    <row r="232" spans="1:1" ht="20.100000000000001" customHeight="1">
      <c r="A232" s="61"/>
    </row>
    <row r="233" spans="1:1" ht="20.100000000000001" customHeight="1">
      <c r="A233" s="61"/>
    </row>
    <row r="234" spans="1:1" ht="20.100000000000001" customHeight="1">
      <c r="A234" s="61"/>
    </row>
    <row r="235" spans="1:1" ht="20.100000000000001" customHeight="1">
      <c r="A235" s="61"/>
    </row>
    <row r="236" spans="1:1" ht="20.100000000000001" customHeight="1">
      <c r="A236" s="61"/>
    </row>
    <row r="237" spans="1:1" ht="20.100000000000001" customHeight="1">
      <c r="A237" s="61"/>
    </row>
    <row r="238" spans="1:1" ht="20.100000000000001" customHeight="1">
      <c r="A238" s="61"/>
    </row>
    <row r="239" spans="1:1" ht="20.100000000000001" customHeight="1">
      <c r="A239" s="61"/>
    </row>
    <row r="240" spans="1:1" ht="20.100000000000001" customHeight="1">
      <c r="A240" s="61"/>
    </row>
    <row r="241" spans="1:1" ht="20.100000000000001" customHeight="1">
      <c r="A241" s="61"/>
    </row>
    <row r="242" spans="1:1" ht="20.100000000000001" customHeight="1">
      <c r="A242" s="61"/>
    </row>
    <row r="243" spans="1:1" ht="20.100000000000001" customHeight="1">
      <c r="A243" s="61"/>
    </row>
    <row r="244" spans="1:1" ht="20.100000000000001" customHeight="1">
      <c r="A244" s="61"/>
    </row>
    <row r="245" spans="1:1" ht="20.100000000000001" customHeight="1">
      <c r="A245" s="61"/>
    </row>
    <row r="246" spans="1:1" ht="20.100000000000001" customHeight="1">
      <c r="A246" s="61"/>
    </row>
    <row r="247" spans="1:1" ht="20.100000000000001" customHeight="1">
      <c r="A247" s="61"/>
    </row>
    <row r="248" spans="1:1" ht="20.100000000000001" customHeight="1">
      <c r="A248" s="61"/>
    </row>
    <row r="249" spans="1:1" ht="20.100000000000001" customHeight="1">
      <c r="A249" s="61"/>
    </row>
    <row r="250" spans="1:1" ht="20.100000000000001" customHeight="1">
      <c r="A250" s="61"/>
    </row>
    <row r="251" spans="1:1" ht="20.100000000000001" customHeight="1">
      <c r="A251" s="61"/>
    </row>
    <row r="252" spans="1:1" ht="20.100000000000001" customHeight="1">
      <c r="A252" s="61"/>
    </row>
    <row r="253" spans="1:1" ht="20.100000000000001" customHeight="1">
      <c r="A253" s="61"/>
    </row>
    <row r="254" spans="1:1" ht="20.100000000000001" customHeight="1">
      <c r="A254" s="61"/>
    </row>
    <row r="255" spans="1:1" ht="20.100000000000001" customHeight="1">
      <c r="A255" s="61"/>
    </row>
    <row r="256" spans="1:1" ht="20.100000000000001" customHeight="1">
      <c r="A256" s="61"/>
    </row>
    <row r="257" spans="1:1" ht="20.100000000000001" customHeight="1">
      <c r="A257" s="61"/>
    </row>
    <row r="258" spans="1:1" ht="20.100000000000001" customHeight="1">
      <c r="A258" s="61"/>
    </row>
    <row r="259" spans="1:1" ht="20.100000000000001" customHeight="1">
      <c r="A259" s="61"/>
    </row>
    <row r="260" spans="1:1" ht="20.100000000000001" customHeight="1">
      <c r="A260" s="61"/>
    </row>
    <row r="261" spans="1:1" ht="20.100000000000001" customHeight="1">
      <c r="A261" s="61"/>
    </row>
    <row r="262" spans="1:1" ht="20.100000000000001" customHeight="1">
      <c r="A262" s="61"/>
    </row>
    <row r="263" spans="1:1" ht="20.100000000000001" customHeight="1">
      <c r="A263" s="61"/>
    </row>
    <row r="264" spans="1:1" ht="20.100000000000001" customHeight="1">
      <c r="A264" s="61"/>
    </row>
    <row r="265" spans="1:1" ht="20.100000000000001" customHeight="1">
      <c r="A265" s="61"/>
    </row>
    <row r="266" spans="1:1" ht="20.100000000000001" customHeight="1">
      <c r="A266" s="61"/>
    </row>
    <row r="267" spans="1:1" ht="20.100000000000001" customHeight="1">
      <c r="A267" s="61"/>
    </row>
    <row r="268" spans="1:1" ht="20.100000000000001" customHeight="1">
      <c r="A268" s="61"/>
    </row>
    <row r="269" spans="1:1" ht="20.100000000000001" customHeight="1">
      <c r="A269" s="61"/>
    </row>
    <row r="270" spans="1:1" ht="20.100000000000001" customHeight="1">
      <c r="A270" s="61"/>
    </row>
    <row r="271" spans="1:1" ht="20.100000000000001" customHeight="1">
      <c r="A271" s="61"/>
    </row>
    <row r="272" spans="1:1" ht="20.100000000000001" customHeight="1">
      <c r="A272" s="61"/>
    </row>
    <row r="273" spans="1:1" ht="20.100000000000001" customHeight="1">
      <c r="A273" s="61"/>
    </row>
    <row r="274" spans="1:1" ht="20.100000000000001" customHeight="1">
      <c r="A274" s="61"/>
    </row>
    <row r="275" spans="1:1" ht="20.100000000000001" customHeight="1">
      <c r="A275" s="61"/>
    </row>
    <row r="276" spans="1:1" ht="20.100000000000001" customHeight="1">
      <c r="A276" s="61"/>
    </row>
    <row r="277" spans="1:1" ht="20.100000000000001" customHeight="1">
      <c r="A277" s="61"/>
    </row>
    <row r="278" spans="1:1" ht="20.100000000000001" customHeight="1">
      <c r="A278" s="61"/>
    </row>
    <row r="279" spans="1:1" ht="20.100000000000001" customHeight="1">
      <c r="A279" s="61"/>
    </row>
    <row r="280" spans="1:1" ht="20.100000000000001" customHeight="1">
      <c r="A280" s="61"/>
    </row>
    <row r="281" spans="1:1" ht="20.100000000000001" customHeight="1">
      <c r="A281" s="61"/>
    </row>
    <row r="282" spans="1:1" ht="20.100000000000001" customHeight="1">
      <c r="A282" s="61"/>
    </row>
    <row r="283" spans="1:1" ht="20.100000000000001" customHeight="1">
      <c r="A283" s="61"/>
    </row>
    <row r="284" spans="1:1" ht="20.100000000000001" customHeight="1">
      <c r="A284" s="61"/>
    </row>
    <row r="285" spans="1:1" ht="20.100000000000001" customHeight="1">
      <c r="A285" s="61"/>
    </row>
    <row r="286" spans="1:1" ht="20.100000000000001" customHeight="1">
      <c r="A286" s="61"/>
    </row>
    <row r="287" spans="1:1" ht="20.100000000000001" customHeight="1">
      <c r="A287" s="61"/>
    </row>
    <row r="288" spans="1:1" ht="20.100000000000001" customHeight="1">
      <c r="A288" s="61"/>
    </row>
    <row r="289" spans="1:1" ht="20.100000000000001" customHeight="1">
      <c r="A289" s="61"/>
    </row>
    <row r="290" spans="1:1" ht="20.100000000000001" customHeight="1">
      <c r="A290" s="61"/>
    </row>
    <row r="291" spans="1:1" ht="20.100000000000001" customHeight="1">
      <c r="A291" s="61"/>
    </row>
    <row r="292" spans="1:1" ht="20.100000000000001" customHeight="1">
      <c r="A292" s="61"/>
    </row>
    <row r="293" spans="1:1" ht="20.100000000000001" customHeight="1">
      <c r="A293" s="61"/>
    </row>
    <row r="294" spans="1:1" ht="20.100000000000001" customHeight="1">
      <c r="A294" s="61"/>
    </row>
    <row r="295" spans="1:1" ht="20.100000000000001" customHeight="1">
      <c r="A295" s="61"/>
    </row>
    <row r="296" spans="1:1" ht="20.100000000000001" customHeight="1">
      <c r="A296" s="61"/>
    </row>
  </sheetData>
  <mergeCells count="3">
    <mergeCell ref="A1:C1"/>
    <mergeCell ref="B70:D70"/>
    <mergeCell ref="A72:D72"/>
  </mergeCells>
  <phoneticPr fontId="1" type="noConversion"/>
  <printOptions horizontalCentered="1"/>
  <pageMargins left="0.78740157480314965" right="0.39370078740157483" top="0.78740157480314965" bottom="0.59055118110236227" header="0.39370078740157483" footer="0.39370078740157483"/>
  <pageSetup paperSize="9" scale="68" fitToHeight="2" orientation="portrait" horizontalDpi="300" verticalDpi="300" r:id="rId1"/>
  <rowBreaks count="1" manualBreakCount="1">
    <brk id="5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376"/>
  <sheetViews>
    <sheetView topLeftCell="A277" zoomScaleNormal="100" workbookViewId="0">
      <selection activeCell="E299" sqref="E299"/>
    </sheetView>
  </sheetViews>
  <sheetFormatPr defaultColWidth="9" defaultRowHeight="18" customHeight="1"/>
  <cols>
    <col min="1" max="1" width="14.625" style="58" customWidth="1"/>
    <col min="2" max="2" width="18.875" style="58" customWidth="1"/>
    <col min="3" max="3" width="24" style="110" customWidth="1"/>
    <col min="4" max="4" width="15.375" style="114" customWidth="1"/>
    <col min="5" max="6" width="15" style="40" customWidth="1"/>
    <col min="7" max="7" width="15.25" style="40" customWidth="1"/>
    <col min="8" max="9" width="15.875" style="39" bestFit="1" customWidth="1"/>
    <col min="10" max="11" width="14" style="39" bestFit="1" customWidth="1"/>
    <col min="12" max="16384" width="9" style="39"/>
  </cols>
  <sheetData>
    <row r="1" spans="1:9" ht="24.95" customHeight="1">
      <c r="A1" s="154" t="s">
        <v>400</v>
      </c>
      <c r="B1" s="154"/>
      <c r="C1" s="148"/>
      <c r="E1" s="39"/>
      <c r="F1" s="39"/>
      <c r="G1" s="39"/>
    </row>
    <row r="3" spans="1:9" ht="18.75" customHeight="1">
      <c r="A3" s="46" t="s">
        <v>87</v>
      </c>
      <c r="B3" s="46" t="s">
        <v>88</v>
      </c>
      <c r="C3" s="46" t="s">
        <v>89</v>
      </c>
      <c r="D3" s="115" t="s">
        <v>90</v>
      </c>
      <c r="E3" s="48" t="s">
        <v>91</v>
      </c>
      <c r="F3" s="48" t="s">
        <v>387</v>
      </c>
      <c r="G3" s="48" t="s">
        <v>337</v>
      </c>
    </row>
    <row r="4" spans="1:9" ht="18" customHeight="1">
      <c r="A4" s="59" t="s">
        <v>92</v>
      </c>
      <c r="B4" s="49" t="s">
        <v>93</v>
      </c>
      <c r="C4" s="75" t="s">
        <v>94</v>
      </c>
      <c r="D4" s="116" t="s">
        <v>181</v>
      </c>
      <c r="E4" s="62">
        <v>3920000</v>
      </c>
      <c r="F4" s="62">
        <v>2400000</v>
      </c>
      <c r="G4" s="62">
        <f>SUM(F4-E4)</f>
        <v>-1520000</v>
      </c>
      <c r="H4" s="40">
        <f>SUM(F4:F12)</f>
        <v>25200000</v>
      </c>
      <c r="I4" s="40"/>
    </row>
    <row r="5" spans="1:9" ht="18" customHeight="1">
      <c r="A5" s="60"/>
      <c r="B5" s="69"/>
      <c r="C5" s="122"/>
      <c r="D5" s="116" t="s">
        <v>182</v>
      </c>
      <c r="E5" s="62">
        <v>2100000</v>
      </c>
      <c r="F5" s="62">
        <v>3200000</v>
      </c>
      <c r="G5" s="62">
        <f t="shared" ref="G5:G60" si="0">SUM(F5-E5)</f>
        <v>1100000</v>
      </c>
      <c r="I5" s="40"/>
    </row>
    <row r="6" spans="1:9" ht="18" customHeight="1">
      <c r="A6" s="60"/>
      <c r="B6" s="69"/>
      <c r="C6" s="122"/>
      <c r="D6" s="116" t="s">
        <v>187</v>
      </c>
      <c r="E6" s="62">
        <v>700000</v>
      </c>
      <c r="F6" s="62">
        <v>800000</v>
      </c>
      <c r="G6" s="62">
        <f t="shared" si="0"/>
        <v>100000</v>
      </c>
      <c r="I6" s="40"/>
    </row>
    <row r="7" spans="1:9" ht="18" customHeight="1">
      <c r="A7" s="60"/>
      <c r="B7" s="69"/>
      <c r="C7" s="122"/>
      <c r="D7" s="116" t="s">
        <v>189</v>
      </c>
      <c r="E7" s="62">
        <v>2100000</v>
      </c>
      <c r="F7" s="62">
        <v>7200000</v>
      </c>
      <c r="G7" s="62">
        <f t="shared" si="0"/>
        <v>5100000</v>
      </c>
      <c r="I7" s="40"/>
    </row>
    <row r="8" spans="1:9" ht="18" customHeight="1">
      <c r="A8" s="60"/>
      <c r="B8" s="39"/>
      <c r="C8" s="122"/>
      <c r="D8" s="116" t="s">
        <v>190</v>
      </c>
      <c r="E8" s="62">
        <v>900000</v>
      </c>
      <c r="F8" s="62">
        <v>2400000</v>
      </c>
      <c r="G8" s="62">
        <f t="shared" si="0"/>
        <v>1500000</v>
      </c>
      <c r="I8" s="40"/>
    </row>
    <row r="9" spans="1:9" ht="18" customHeight="1">
      <c r="A9" s="60"/>
      <c r="B9" s="39"/>
      <c r="C9" s="122"/>
      <c r="D9" s="116" t="s">
        <v>345</v>
      </c>
      <c r="E9" s="62">
        <v>0</v>
      </c>
      <c r="F9" s="62">
        <v>2000000</v>
      </c>
      <c r="G9" s="62">
        <f t="shared" ref="G9" si="1">SUM(F9-E9)</f>
        <v>2000000</v>
      </c>
      <c r="I9" s="40"/>
    </row>
    <row r="10" spans="1:9" ht="18" customHeight="1">
      <c r="A10" s="60"/>
      <c r="B10" s="39"/>
      <c r="C10" s="122"/>
      <c r="D10" s="116" t="s">
        <v>197</v>
      </c>
      <c r="E10" s="62">
        <v>0</v>
      </c>
      <c r="F10" s="62">
        <v>5100000</v>
      </c>
      <c r="G10" s="62">
        <f t="shared" ref="G10" si="2">SUM(F10-E10)</f>
        <v>5100000</v>
      </c>
      <c r="I10" s="40"/>
    </row>
    <row r="11" spans="1:9" ht="18" customHeight="1">
      <c r="A11" s="60"/>
      <c r="B11" s="39"/>
      <c r="C11" s="122"/>
      <c r="D11" s="116" t="s">
        <v>183</v>
      </c>
      <c r="E11" s="62">
        <v>0</v>
      </c>
      <c r="F11" s="62">
        <v>600000</v>
      </c>
      <c r="G11" s="62">
        <f t="shared" ref="G11" si="3">SUM(F11-E11)</f>
        <v>600000</v>
      </c>
      <c r="I11" s="40"/>
    </row>
    <row r="12" spans="1:9" ht="18" customHeight="1">
      <c r="A12" s="60"/>
      <c r="B12" s="39"/>
      <c r="C12" s="122"/>
      <c r="D12" s="116" t="s">
        <v>185</v>
      </c>
      <c r="E12" s="62">
        <v>0</v>
      </c>
      <c r="F12" s="62">
        <v>1500000</v>
      </c>
      <c r="G12" s="62">
        <f t="shared" ref="G12" si="4">SUM(F12-E12)</f>
        <v>1500000</v>
      </c>
      <c r="I12" s="40"/>
    </row>
    <row r="13" spans="1:9" ht="18" customHeight="1">
      <c r="A13" s="60"/>
      <c r="B13" s="49" t="s">
        <v>98</v>
      </c>
      <c r="C13" s="75" t="s">
        <v>99</v>
      </c>
      <c r="D13" s="116" t="s">
        <v>100</v>
      </c>
      <c r="E13" s="44">
        <v>110000000</v>
      </c>
      <c r="F13" s="44">
        <v>0</v>
      </c>
      <c r="G13" s="62">
        <f t="shared" si="0"/>
        <v>-110000000</v>
      </c>
      <c r="H13" s="40">
        <f>SUM(F13:F14)</f>
        <v>0</v>
      </c>
      <c r="I13" s="40">
        <f>SUM(F13:F156)</f>
        <v>1344658360</v>
      </c>
    </row>
    <row r="14" spans="1:9" ht="18" customHeight="1">
      <c r="A14" s="60"/>
      <c r="B14" s="70"/>
      <c r="C14" s="76"/>
      <c r="D14" s="116" t="s">
        <v>173</v>
      </c>
      <c r="E14" s="44">
        <v>20000000</v>
      </c>
      <c r="F14" s="44">
        <v>0</v>
      </c>
      <c r="G14" s="62">
        <f t="shared" si="0"/>
        <v>-20000000</v>
      </c>
      <c r="I14" s="40"/>
    </row>
    <row r="15" spans="1:9" ht="18" customHeight="1">
      <c r="A15" s="60"/>
      <c r="B15" s="59" t="s">
        <v>101</v>
      </c>
      <c r="C15" s="123" t="s">
        <v>102</v>
      </c>
      <c r="D15" s="116" t="s">
        <v>103</v>
      </c>
      <c r="E15" s="44">
        <v>254400000</v>
      </c>
      <c r="F15" s="44">
        <v>169600000</v>
      </c>
      <c r="G15" s="62">
        <f t="shared" si="0"/>
        <v>-84800000</v>
      </c>
      <c r="I15" s="40"/>
    </row>
    <row r="16" spans="1:9" ht="18" customHeight="1">
      <c r="A16" s="60"/>
      <c r="B16" s="60"/>
      <c r="C16" s="123" t="s">
        <v>106</v>
      </c>
      <c r="D16" s="116" t="s">
        <v>103</v>
      </c>
      <c r="E16" s="44">
        <v>70800000</v>
      </c>
      <c r="F16" s="44">
        <v>42700000</v>
      </c>
      <c r="G16" s="62">
        <f t="shared" si="0"/>
        <v>-28100000</v>
      </c>
      <c r="I16" s="40"/>
    </row>
    <row r="17" spans="1:9" ht="18" customHeight="1">
      <c r="A17" s="60"/>
      <c r="B17" s="60"/>
      <c r="C17" s="123" t="s">
        <v>104</v>
      </c>
      <c r="D17" s="116" t="s">
        <v>103</v>
      </c>
      <c r="E17" s="44">
        <v>64800000</v>
      </c>
      <c r="F17" s="44">
        <v>39200000</v>
      </c>
      <c r="G17" s="62">
        <f t="shared" si="0"/>
        <v>-25600000</v>
      </c>
      <c r="I17" s="40"/>
    </row>
    <row r="18" spans="1:9" ht="18" customHeight="1">
      <c r="A18" s="60"/>
      <c r="B18" s="60"/>
      <c r="C18" s="123" t="s">
        <v>105</v>
      </c>
      <c r="D18" s="116" t="s">
        <v>103</v>
      </c>
      <c r="E18" s="44">
        <v>854100000</v>
      </c>
      <c r="F18" s="44">
        <v>418015000</v>
      </c>
      <c r="G18" s="62">
        <f t="shared" si="0"/>
        <v>-436085000</v>
      </c>
      <c r="I18" s="40"/>
    </row>
    <row r="19" spans="1:9" s="52" customFormat="1" ht="30" customHeight="1">
      <c r="A19" s="69"/>
      <c r="B19" s="69"/>
      <c r="C19" s="126" t="s">
        <v>340</v>
      </c>
      <c r="D19" s="116" t="s">
        <v>193</v>
      </c>
      <c r="E19" s="62">
        <v>21394000</v>
      </c>
      <c r="F19" s="62">
        <v>20650000</v>
      </c>
      <c r="G19" s="62">
        <f t="shared" si="0"/>
        <v>-744000</v>
      </c>
    </row>
    <row r="20" spans="1:9" s="52" customFormat="1" ht="18" customHeight="1">
      <c r="A20" s="69"/>
      <c r="B20" s="69"/>
      <c r="C20" s="123" t="s">
        <v>194</v>
      </c>
      <c r="D20" s="113" t="s">
        <v>193</v>
      </c>
      <c r="E20" s="62">
        <v>12898000</v>
      </c>
      <c r="F20" s="62">
        <v>0</v>
      </c>
      <c r="G20" s="62">
        <f>SUM(F20-E20)</f>
        <v>-12898000</v>
      </c>
    </row>
    <row r="21" spans="1:9" s="52" customFormat="1" ht="18" customHeight="1">
      <c r="A21" s="111"/>
      <c r="B21" s="111"/>
      <c r="C21" s="123" t="s">
        <v>346</v>
      </c>
      <c r="D21" s="113" t="s">
        <v>182</v>
      </c>
      <c r="E21" s="62">
        <v>0</v>
      </c>
      <c r="F21" s="62">
        <v>3772340</v>
      </c>
      <c r="G21" s="62">
        <f t="shared" ref="G21" si="5">SUM(F21-E21)</f>
        <v>3772340</v>
      </c>
    </row>
    <row r="22" spans="1:9" s="52" customFormat="1" ht="18" customHeight="1">
      <c r="A22" s="69"/>
      <c r="B22" s="69"/>
      <c r="C22" s="122" t="s">
        <v>195</v>
      </c>
      <c r="D22" s="113" t="s">
        <v>181</v>
      </c>
      <c r="E22" s="62">
        <v>138240000</v>
      </c>
      <c r="F22" s="62">
        <v>133427000</v>
      </c>
      <c r="G22" s="62">
        <f t="shared" si="0"/>
        <v>-4813000</v>
      </c>
      <c r="H22" s="74">
        <f>SUM(F22:F24)</f>
        <v>228587500</v>
      </c>
    </row>
    <row r="23" spans="1:9" s="52" customFormat="1" ht="18" customHeight="1">
      <c r="A23" s="69"/>
      <c r="B23" s="69"/>
      <c r="C23" s="122"/>
      <c r="D23" s="116" t="s">
        <v>182</v>
      </c>
      <c r="E23" s="62">
        <v>88704000</v>
      </c>
      <c r="F23" s="62">
        <v>72360500</v>
      </c>
      <c r="G23" s="62">
        <f t="shared" si="0"/>
        <v>-16343500</v>
      </c>
    </row>
    <row r="24" spans="1:9" s="52" customFormat="1" ht="18" customHeight="1">
      <c r="A24" s="69"/>
      <c r="B24" s="69"/>
      <c r="C24" s="76"/>
      <c r="D24" s="116" t="s">
        <v>197</v>
      </c>
      <c r="E24" s="62">
        <v>30000000</v>
      </c>
      <c r="F24" s="62">
        <v>22800000</v>
      </c>
      <c r="G24" s="62">
        <f t="shared" si="0"/>
        <v>-7200000</v>
      </c>
    </row>
    <row r="25" spans="1:9" ht="18" customHeight="1">
      <c r="A25" s="60"/>
      <c r="B25" s="60"/>
      <c r="C25" s="75" t="s">
        <v>108</v>
      </c>
      <c r="D25" s="116" t="s">
        <v>109</v>
      </c>
      <c r="E25" s="44">
        <v>239400000</v>
      </c>
      <c r="F25" s="44">
        <v>172786000</v>
      </c>
      <c r="G25" s="62">
        <f t="shared" si="0"/>
        <v>-66614000</v>
      </c>
      <c r="H25" s="40">
        <f>SUM(F25:F28)</f>
        <v>268087595</v>
      </c>
    </row>
    <row r="26" spans="1:9" ht="18" customHeight="1">
      <c r="A26" s="60"/>
      <c r="B26" s="60"/>
      <c r="C26" s="122"/>
      <c r="D26" s="116" t="s">
        <v>66</v>
      </c>
      <c r="E26" s="44">
        <v>109956000</v>
      </c>
      <c r="F26" s="44">
        <v>53311363</v>
      </c>
      <c r="G26" s="62">
        <f t="shared" si="0"/>
        <v>-56644637</v>
      </c>
    </row>
    <row r="27" spans="1:9" ht="18" customHeight="1">
      <c r="A27" s="60"/>
      <c r="B27" s="60"/>
      <c r="C27" s="122"/>
      <c r="D27" s="116" t="s">
        <v>95</v>
      </c>
      <c r="E27" s="44">
        <v>54918000</v>
      </c>
      <c r="F27" s="44">
        <v>26739832</v>
      </c>
      <c r="G27" s="62">
        <f t="shared" si="0"/>
        <v>-28178168</v>
      </c>
    </row>
    <row r="28" spans="1:9" ht="18" customHeight="1">
      <c r="A28" s="60"/>
      <c r="B28" s="60"/>
      <c r="C28" s="76"/>
      <c r="D28" s="116" t="s">
        <v>174</v>
      </c>
      <c r="E28" s="44">
        <v>30000000</v>
      </c>
      <c r="F28" s="44">
        <v>15250400</v>
      </c>
      <c r="G28" s="62">
        <f t="shared" si="0"/>
        <v>-14749600</v>
      </c>
    </row>
    <row r="29" spans="1:9" s="52" customFormat="1" ht="18" customHeight="1">
      <c r="A29" s="69"/>
      <c r="B29" s="69"/>
      <c r="C29" s="155" t="s">
        <v>198</v>
      </c>
      <c r="D29" s="77" t="s">
        <v>111</v>
      </c>
      <c r="E29" s="78">
        <v>12600000</v>
      </c>
      <c r="F29" s="78">
        <v>4000000</v>
      </c>
      <c r="G29" s="62">
        <f t="shared" si="0"/>
        <v>-8600000</v>
      </c>
      <c r="H29" s="74">
        <f>SUM(F29:F41)</f>
        <v>53513000</v>
      </c>
    </row>
    <row r="30" spans="1:9" s="52" customFormat="1" ht="18" customHeight="1">
      <c r="A30" s="69"/>
      <c r="B30" s="69"/>
      <c r="C30" s="156"/>
      <c r="D30" s="77" t="s">
        <v>68</v>
      </c>
      <c r="E30" s="78">
        <v>17280000</v>
      </c>
      <c r="F30" s="78">
        <v>9600000</v>
      </c>
      <c r="G30" s="62">
        <f t="shared" si="0"/>
        <v>-7680000</v>
      </c>
    </row>
    <row r="31" spans="1:9" s="52" customFormat="1" ht="18" customHeight="1">
      <c r="A31" s="69"/>
      <c r="B31" s="69"/>
      <c r="C31" s="122"/>
      <c r="D31" s="77" t="s">
        <v>69</v>
      </c>
      <c r="E31" s="78">
        <v>22400000</v>
      </c>
      <c r="F31" s="78">
        <v>30880000</v>
      </c>
      <c r="G31" s="62">
        <f t="shared" si="0"/>
        <v>8480000</v>
      </c>
    </row>
    <row r="32" spans="1:9" s="52" customFormat="1" ht="18" customHeight="1">
      <c r="A32" s="69"/>
      <c r="B32" s="69"/>
      <c r="C32" s="122"/>
      <c r="D32" s="77" t="s">
        <v>70</v>
      </c>
      <c r="E32" s="78">
        <v>5685000</v>
      </c>
      <c r="F32" s="78">
        <v>5685000</v>
      </c>
      <c r="G32" s="62">
        <f t="shared" si="0"/>
        <v>0</v>
      </c>
    </row>
    <row r="33" spans="1:8" s="52" customFormat="1" ht="18" customHeight="1">
      <c r="A33" s="69"/>
      <c r="B33" s="69"/>
      <c r="C33" s="122"/>
      <c r="D33" s="77" t="s">
        <v>73</v>
      </c>
      <c r="E33" s="78">
        <v>336000</v>
      </c>
      <c r="F33" s="78">
        <v>0</v>
      </c>
      <c r="G33" s="62">
        <f t="shared" si="0"/>
        <v>-336000</v>
      </c>
    </row>
    <row r="34" spans="1:8" s="52" customFormat="1" ht="18" customHeight="1">
      <c r="A34" s="69"/>
      <c r="B34" s="69"/>
      <c r="C34" s="122"/>
      <c r="D34" s="77" t="s">
        <v>75</v>
      </c>
      <c r="E34" s="78">
        <v>200000</v>
      </c>
      <c r="F34" s="78">
        <v>0</v>
      </c>
      <c r="G34" s="62">
        <f t="shared" si="0"/>
        <v>-200000</v>
      </c>
    </row>
    <row r="35" spans="1:8" s="52" customFormat="1" ht="18" customHeight="1">
      <c r="A35" s="69"/>
      <c r="B35" s="69"/>
      <c r="C35" s="122"/>
      <c r="D35" s="77" t="s">
        <v>116</v>
      </c>
      <c r="E35" s="78">
        <v>320000</v>
      </c>
      <c r="F35" s="78">
        <v>0</v>
      </c>
      <c r="G35" s="62">
        <f t="shared" si="0"/>
        <v>-320000</v>
      </c>
    </row>
    <row r="36" spans="1:8" s="52" customFormat="1" ht="18" customHeight="1">
      <c r="A36" s="69"/>
      <c r="B36" s="69"/>
      <c r="C36" s="122"/>
      <c r="D36" s="77" t="s">
        <v>199</v>
      </c>
      <c r="E36" s="78">
        <v>13440000</v>
      </c>
      <c r="F36" s="78">
        <v>0</v>
      </c>
      <c r="G36" s="62">
        <f t="shared" si="0"/>
        <v>-13440000</v>
      </c>
    </row>
    <row r="37" spans="1:8" s="52" customFormat="1" ht="18" customHeight="1">
      <c r="A37" s="69"/>
      <c r="B37" s="69"/>
      <c r="C37" s="122"/>
      <c r="D37" s="77" t="s">
        <v>200</v>
      </c>
      <c r="E37" s="78">
        <v>2644000</v>
      </c>
      <c r="F37" s="78">
        <v>2644000</v>
      </c>
      <c r="G37" s="62">
        <f t="shared" si="0"/>
        <v>0</v>
      </c>
    </row>
    <row r="38" spans="1:8" s="52" customFormat="1" ht="18" customHeight="1">
      <c r="A38" s="69"/>
      <c r="B38" s="69"/>
      <c r="C38" s="122"/>
      <c r="D38" s="77" t="s">
        <v>66</v>
      </c>
      <c r="E38" s="78">
        <v>53760000</v>
      </c>
      <c r="F38" s="78">
        <v>0</v>
      </c>
      <c r="G38" s="62">
        <f t="shared" si="0"/>
        <v>-53760000</v>
      </c>
    </row>
    <row r="39" spans="1:8" s="52" customFormat="1" ht="18" customHeight="1">
      <c r="A39" s="69"/>
      <c r="B39" s="69"/>
      <c r="C39" s="122"/>
      <c r="D39" s="77" t="s">
        <v>67</v>
      </c>
      <c r="E39" s="78">
        <v>31248000</v>
      </c>
      <c r="F39" s="78">
        <v>0</v>
      </c>
      <c r="G39" s="62">
        <f t="shared" si="0"/>
        <v>-31248000</v>
      </c>
      <c r="H39" s="74"/>
    </row>
    <row r="40" spans="1:8" s="52" customFormat="1" ht="18" customHeight="1">
      <c r="A40" s="111"/>
      <c r="B40" s="111"/>
      <c r="C40" s="122"/>
      <c r="D40" s="77" t="s">
        <v>347</v>
      </c>
      <c r="E40" s="78">
        <v>0</v>
      </c>
      <c r="F40" s="78">
        <v>500000</v>
      </c>
      <c r="G40" s="62">
        <f t="shared" ref="G40" si="6">SUM(F40-E40)</f>
        <v>500000</v>
      </c>
      <c r="H40" s="74"/>
    </row>
    <row r="41" spans="1:8" s="52" customFormat="1" ht="18" customHeight="1">
      <c r="A41" s="111"/>
      <c r="B41" s="111"/>
      <c r="C41" s="122"/>
      <c r="D41" s="77" t="s">
        <v>348</v>
      </c>
      <c r="E41" s="78">
        <v>0</v>
      </c>
      <c r="F41" s="78">
        <v>204000</v>
      </c>
      <c r="G41" s="62">
        <f t="shared" ref="G41" si="7">SUM(F41-E41)</f>
        <v>204000</v>
      </c>
      <c r="H41" s="74"/>
    </row>
    <row r="42" spans="1:8" s="52" customFormat="1" ht="18" customHeight="1">
      <c r="A42" s="69"/>
      <c r="B42" s="63"/>
      <c r="C42" s="72" t="s">
        <v>280</v>
      </c>
      <c r="D42" s="79" t="s">
        <v>111</v>
      </c>
      <c r="E42" s="78">
        <v>7000000</v>
      </c>
      <c r="F42" s="78">
        <v>0</v>
      </c>
      <c r="G42" s="62">
        <f t="shared" si="0"/>
        <v>-7000000</v>
      </c>
      <c r="H42" s="74">
        <f>SUM(F42:F51)</f>
        <v>0</v>
      </c>
    </row>
    <row r="43" spans="1:8" s="52" customFormat="1" ht="18" customHeight="1">
      <c r="A43" s="69"/>
      <c r="B43" s="63"/>
      <c r="C43" s="122"/>
      <c r="D43" s="79" t="s">
        <v>68</v>
      </c>
      <c r="E43" s="78">
        <v>9600000</v>
      </c>
      <c r="F43" s="78">
        <v>0</v>
      </c>
      <c r="G43" s="62">
        <f t="shared" si="0"/>
        <v>-9600000</v>
      </c>
    </row>
    <row r="44" spans="1:8" s="52" customFormat="1" ht="18" customHeight="1">
      <c r="A44" s="69"/>
      <c r="B44" s="63"/>
      <c r="C44" s="122"/>
      <c r="D44" s="79" t="s">
        <v>69</v>
      </c>
      <c r="E44" s="78">
        <v>6720000</v>
      </c>
      <c r="F44" s="78">
        <v>0</v>
      </c>
      <c r="G44" s="62">
        <f t="shared" si="0"/>
        <v>-6720000</v>
      </c>
    </row>
    <row r="45" spans="1:8" s="52" customFormat="1" ht="18" customHeight="1">
      <c r="A45" s="69"/>
      <c r="B45" s="63"/>
      <c r="C45" s="122"/>
      <c r="D45" s="79" t="s">
        <v>70</v>
      </c>
      <c r="E45" s="78">
        <v>4200000</v>
      </c>
      <c r="F45" s="78">
        <v>0</v>
      </c>
      <c r="G45" s="62">
        <f t="shared" si="0"/>
        <v>-4200000</v>
      </c>
    </row>
    <row r="46" spans="1:8" s="52" customFormat="1" ht="18" customHeight="1">
      <c r="A46" s="69"/>
      <c r="B46" s="64"/>
      <c r="C46" s="124"/>
      <c r="D46" s="79" t="s">
        <v>74</v>
      </c>
      <c r="E46" s="78">
        <v>200000</v>
      </c>
      <c r="F46" s="78">
        <v>0</v>
      </c>
      <c r="G46" s="62">
        <f t="shared" si="0"/>
        <v>-200000</v>
      </c>
    </row>
    <row r="47" spans="1:8" s="52" customFormat="1" ht="18" customHeight="1">
      <c r="A47" s="69" t="s">
        <v>201</v>
      </c>
      <c r="B47" s="63"/>
      <c r="C47" s="122"/>
      <c r="D47" s="79" t="s">
        <v>75</v>
      </c>
      <c r="E47" s="44">
        <v>200000</v>
      </c>
      <c r="F47" s="78">
        <v>0</v>
      </c>
      <c r="G47" s="62">
        <f t="shared" si="0"/>
        <v>-200000</v>
      </c>
    </row>
    <row r="48" spans="1:8" s="52" customFormat="1" ht="18" customHeight="1">
      <c r="A48" s="69"/>
      <c r="B48" s="63"/>
      <c r="C48" s="122"/>
      <c r="D48" s="79" t="s">
        <v>279</v>
      </c>
      <c r="E48" s="78">
        <v>2644000</v>
      </c>
      <c r="F48" s="78">
        <v>0</v>
      </c>
      <c r="G48" s="62">
        <f t="shared" si="0"/>
        <v>-2644000</v>
      </c>
    </row>
    <row r="49" spans="1:8" s="52" customFormat="1" ht="18" customHeight="1">
      <c r="A49" s="69"/>
      <c r="B49" s="63"/>
      <c r="C49" s="122"/>
      <c r="D49" s="79" t="s">
        <v>174</v>
      </c>
      <c r="E49" s="44">
        <v>6720000</v>
      </c>
      <c r="F49" s="78">
        <v>0</v>
      </c>
      <c r="G49" s="62">
        <f t="shared" si="0"/>
        <v>-6720000</v>
      </c>
    </row>
    <row r="50" spans="1:8" s="52" customFormat="1" ht="18" customHeight="1">
      <c r="A50" s="69"/>
      <c r="B50" s="63"/>
      <c r="C50" s="122"/>
      <c r="D50" s="79" t="s">
        <v>66</v>
      </c>
      <c r="E50" s="44">
        <v>30240000</v>
      </c>
      <c r="F50" s="78">
        <v>0</v>
      </c>
      <c r="G50" s="62">
        <f t="shared" si="0"/>
        <v>-30240000</v>
      </c>
    </row>
    <row r="51" spans="1:8" s="52" customFormat="1" ht="18" customHeight="1">
      <c r="A51" s="69"/>
      <c r="B51" s="63"/>
      <c r="C51" s="122"/>
      <c r="D51" s="79" t="s">
        <v>67</v>
      </c>
      <c r="E51" s="44">
        <v>17360000</v>
      </c>
      <c r="F51" s="78">
        <v>0</v>
      </c>
      <c r="G51" s="62">
        <f t="shared" si="0"/>
        <v>-17360000</v>
      </c>
    </row>
    <row r="52" spans="1:8" s="52" customFormat="1" ht="18" customHeight="1">
      <c r="A52" s="69"/>
      <c r="B52" s="63"/>
      <c r="C52" s="72" t="s">
        <v>281</v>
      </c>
      <c r="D52" s="79" t="s">
        <v>111</v>
      </c>
      <c r="E52" s="78">
        <v>14000000</v>
      </c>
      <c r="F52" s="78">
        <v>0</v>
      </c>
      <c r="G52" s="62">
        <f t="shared" si="0"/>
        <v>-14000000</v>
      </c>
      <c r="H52" s="74">
        <f>SUM(F52:F62)</f>
        <v>0</v>
      </c>
    </row>
    <row r="53" spans="1:8" s="52" customFormat="1" ht="18" customHeight="1">
      <c r="A53" s="69"/>
      <c r="B53" s="63"/>
      <c r="C53" s="122"/>
      <c r="D53" s="79" t="s">
        <v>68</v>
      </c>
      <c r="E53" s="78">
        <v>19200000</v>
      </c>
      <c r="F53" s="78">
        <v>0</v>
      </c>
      <c r="G53" s="62">
        <f t="shared" si="0"/>
        <v>-19200000</v>
      </c>
    </row>
    <row r="54" spans="1:8" s="52" customFormat="1" ht="18" customHeight="1">
      <c r="A54" s="69"/>
      <c r="B54" s="63"/>
      <c r="C54" s="122"/>
      <c r="D54" s="79" t="s">
        <v>69</v>
      </c>
      <c r="E54" s="78">
        <v>6720000</v>
      </c>
      <c r="F54" s="78">
        <v>0</v>
      </c>
      <c r="G54" s="62">
        <f t="shared" si="0"/>
        <v>-6720000</v>
      </c>
    </row>
    <row r="55" spans="1:8" s="52" customFormat="1" ht="18" customHeight="1">
      <c r="A55" s="112"/>
      <c r="B55" s="88"/>
      <c r="C55" s="76"/>
      <c r="D55" s="79" t="s">
        <v>70</v>
      </c>
      <c r="E55" s="78">
        <v>5829000</v>
      </c>
      <c r="F55" s="78">
        <v>0</v>
      </c>
      <c r="G55" s="62">
        <f t="shared" si="0"/>
        <v>-5829000</v>
      </c>
    </row>
    <row r="56" spans="1:8" ht="18.75" customHeight="1">
      <c r="A56" s="53" t="s">
        <v>87</v>
      </c>
      <c r="B56" s="53" t="s">
        <v>88</v>
      </c>
      <c r="C56" s="53" t="s">
        <v>89</v>
      </c>
      <c r="D56" s="117" t="s">
        <v>90</v>
      </c>
      <c r="E56" s="89" t="s">
        <v>91</v>
      </c>
      <c r="F56" s="89" t="s">
        <v>387</v>
      </c>
      <c r="G56" s="48" t="s">
        <v>337</v>
      </c>
    </row>
    <row r="57" spans="1:8" s="52" customFormat="1" ht="18" customHeight="1">
      <c r="A57" s="49" t="s">
        <v>7</v>
      </c>
      <c r="B57" s="49" t="s">
        <v>3</v>
      </c>
      <c r="C57" s="72" t="s">
        <v>281</v>
      </c>
      <c r="D57" s="79" t="s">
        <v>74</v>
      </c>
      <c r="E57" s="78">
        <v>200000</v>
      </c>
      <c r="F57" s="78">
        <v>0</v>
      </c>
      <c r="G57" s="62">
        <f t="shared" si="0"/>
        <v>-200000</v>
      </c>
    </row>
    <row r="58" spans="1:8" s="52" customFormat="1" ht="18" customHeight="1">
      <c r="A58" s="69" t="s">
        <v>201</v>
      </c>
      <c r="B58" s="63"/>
      <c r="C58" s="122"/>
      <c r="D58" s="79" t="s">
        <v>75</v>
      </c>
      <c r="E58" s="44">
        <v>200000</v>
      </c>
      <c r="F58" s="78">
        <v>0</v>
      </c>
      <c r="G58" s="62">
        <f t="shared" si="0"/>
        <v>-200000</v>
      </c>
    </row>
    <row r="59" spans="1:8" s="52" customFormat="1" ht="18" customHeight="1">
      <c r="A59" s="69"/>
      <c r="B59" s="63"/>
      <c r="C59" s="122"/>
      <c r="D59" s="79" t="s">
        <v>279</v>
      </c>
      <c r="E59" s="78">
        <v>2644000</v>
      </c>
      <c r="F59" s="78">
        <v>0</v>
      </c>
      <c r="G59" s="62">
        <f t="shared" si="0"/>
        <v>-2644000</v>
      </c>
    </row>
    <row r="60" spans="1:8" s="52" customFormat="1" ht="18" customHeight="1">
      <c r="A60" s="111"/>
      <c r="B60" s="63"/>
      <c r="C60" s="122"/>
      <c r="D60" s="79" t="s">
        <v>174</v>
      </c>
      <c r="E60" s="44">
        <v>6720000</v>
      </c>
      <c r="F60" s="78">
        <v>0</v>
      </c>
      <c r="G60" s="62">
        <f t="shared" si="0"/>
        <v>-6720000</v>
      </c>
    </row>
    <row r="61" spans="1:8" s="52" customFormat="1" ht="18" customHeight="1">
      <c r="A61" s="111"/>
      <c r="B61" s="111"/>
      <c r="C61" s="129"/>
      <c r="D61" s="87" t="s">
        <v>66</v>
      </c>
      <c r="E61" s="55">
        <v>67200000</v>
      </c>
      <c r="F61" s="78">
        <v>0</v>
      </c>
      <c r="G61" s="62">
        <f t="shared" ref="G61:G119" si="8">SUM(F61-E61)</f>
        <v>-67200000</v>
      </c>
    </row>
    <row r="62" spans="1:8" s="52" customFormat="1" ht="18" customHeight="1">
      <c r="A62" s="69"/>
      <c r="B62" s="63"/>
      <c r="C62" s="76"/>
      <c r="D62" s="79" t="s">
        <v>67</v>
      </c>
      <c r="E62" s="44">
        <v>34720000</v>
      </c>
      <c r="F62" s="78">
        <v>0</v>
      </c>
      <c r="G62" s="62">
        <f t="shared" si="8"/>
        <v>-34720000</v>
      </c>
    </row>
    <row r="63" spans="1:8" s="52" customFormat="1" ht="18" customHeight="1">
      <c r="A63" s="131"/>
      <c r="B63" s="63"/>
      <c r="C63" s="72" t="s">
        <v>388</v>
      </c>
      <c r="D63" s="79" t="s">
        <v>166</v>
      </c>
      <c r="E63" s="78">
        <v>0</v>
      </c>
      <c r="F63" s="78">
        <v>200000</v>
      </c>
      <c r="G63" s="62">
        <f>SUM(F63-E63)</f>
        <v>200000</v>
      </c>
      <c r="H63" s="74">
        <f>SUM(F63:F66)</f>
        <v>425000</v>
      </c>
    </row>
    <row r="64" spans="1:8" s="52" customFormat="1" ht="18" customHeight="1">
      <c r="A64" s="131"/>
      <c r="B64" s="63"/>
      <c r="C64" s="122"/>
      <c r="D64" s="79" t="s">
        <v>167</v>
      </c>
      <c r="E64" s="78">
        <v>0</v>
      </c>
      <c r="F64" s="78">
        <v>100000</v>
      </c>
      <c r="G64" s="62">
        <f>SUM(F64-E64)</f>
        <v>100000</v>
      </c>
    </row>
    <row r="65" spans="1:8" s="52" customFormat="1" ht="18" customHeight="1">
      <c r="A65" s="131"/>
      <c r="B65" s="63"/>
      <c r="C65" s="122"/>
      <c r="D65" s="79" t="s">
        <v>164</v>
      </c>
      <c r="E65" s="78">
        <v>0</v>
      </c>
      <c r="F65" s="78">
        <v>100000</v>
      </c>
      <c r="G65" s="62">
        <f>SUM(F65-E65)</f>
        <v>100000</v>
      </c>
    </row>
    <row r="66" spans="1:8" s="52" customFormat="1" ht="18" customHeight="1">
      <c r="A66" s="131"/>
      <c r="B66" s="63"/>
      <c r="C66" s="76"/>
      <c r="D66" s="79" t="s">
        <v>162</v>
      </c>
      <c r="E66" s="78">
        <v>0</v>
      </c>
      <c r="F66" s="78">
        <v>25000</v>
      </c>
      <c r="G66" s="62">
        <f>SUM(F66-E66)</f>
        <v>25000</v>
      </c>
    </row>
    <row r="67" spans="1:8" s="52" customFormat="1" ht="18" customHeight="1">
      <c r="A67" s="131"/>
      <c r="B67" s="131"/>
      <c r="C67" s="157" t="s">
        <v>202</v>
      </c>
      <c r="D67" s="80" t="s">
        <v>111</v>
      </c>
      <c r="E67" s="44">
        <v>4500000</v>
      </c>
      <c r="F67" s="44">
        <v>2500000</v>
      </c>
      <c r="G67" s="62">
        <f t="shared" si="8"/>
        <v>-2000000</v>
      </c>
      <c r="H67" s="56">
        <f>SUM(F67:F80)</f>
        <v>26349000</v>
      </c>
    </row>
    <row r="68" spans="1:8" s="52" customFormat="1" ht="18" customHeight="1">
      <c r="A68" s="69"/>
      <c r="B68" s="69"/>
      <c r="C68" s="158"/>
      <c r="D68" s="80" t="s">
        <v>203</v>
      </c>
      <c r="E68" s="44">
        <v>900000</v>
      </c>
      <c r="F68" s="78">
        <v>0</v>
      </c>
      <c r="G68" s="62">
        <f t="shared" si="8"/>
        <v>-900000</v>
      </c>
    </row>
    <row r="69" spans="1:8" s="52" customFormat="1" ht="18" customHeight="1">
      <c r="A69" s="69"/>
      <c r="B69" s="69"/>
      <c r="C69" s="122"/>
      <c r="D69" s="80" t="s">
        <v>69</v>
      </c>
      <c r="E69" s="44">
        <v>19000000</v>
      </c>
      <c r="F69" s="44">
        <v>19000000</v>
      </c>
      <c r="G69" s="62">
        <f t="shared" si="8"/>
        <v>0</v>
      </c>
    </row>
    <row r="70" spans="1:8" s="52" customFormat="1" ht="18" customHeight="1">
      <c r="A70" s="69"/>
      <c r="B70" s="65"/>
      <c r="C70" s="125"/>
      <c r="D70" s="80" t="s">
        <v>204</v>
      </c>
      <c r="E70" s="44">
        <v>3520000</v>
      </c>
      <c r="F70" s="78">
        <v>3520000</v>
      </c>
      <c r="G70" s="62">
        <f t="shared" si="8"/>
        <v>0</v>
      </c>
    </row>
    <row r="71" spans="1:8" s="52" customFormat="1" ht="18" customHeight="1">
      <c r="A71" s="69"/>
      <c r="B71" s="65"/>
      <c r="C71" s="125"/>
      <c r="D71" s="80" t="s">
        <v>73</v>
      </c>
      <c r="E71" s="44">
        <v>304000</v>
      </c>
      <c r="F71" s="78">
        <v>0</v>
      </c>
      <c r="G71" s="62">
        <f t="shared" si="8"/>
        <v>-304000</v>
      </c>
    </row>
    <row r="72" spans="1:8" s="52" customFormat="1" ht="18" customHeight="1">
      <c r="A72" s="69"/>
      <c r="B72" s="69"/>
      <c r="C72" s="122"/>
      <c r="D72" s="80" t="s">
        <v>112</v>
      </c>
      <c r="E72" s="44">
        <v>760000</v>
      </c>
      <c r="F72" s="78">
        <v>0</v>
      </c>
      <c r="G72" s="62">
        <f t="shared" si="8"/>
        <v>-760000</v>
      </c>
    </row>
    <row r="73" spans="1:8" s="52" customFormat="1" ht="18" customHeight="1">
      <c r="A73" s="69"/>
      <c r="B73" s="69"/>
      <c r="C73" s="122"/>
      <c r="D73" s="80" t="s">
        <v>75</v>
      </c>
      <c r="E73" s="44">
        <v>200000</v>
      </c>
      <c r="F73" s="78">
        <v>0</v>
      </c>
      <c r="G73" s="62">
        <f t="shared" si="8"/>
        <v>-200000</v>
      </c>
    </row>
    <row r="74" spans="1:8" s="52" customFormat="1" ht="18" customHeight="1">
      <c r="A74" s="69"/>
      <c r="B74" s="69"/>
      <c r="C74" s="122"/>
      <c r="D74" s="80" t="s">
        <v>116</v>
      </c>
      <c r="E74" s="44">
        <v>180000</v>
      </c>
      <c r="F74" s="78">
        <v>0</v>
      </c>
      <c r="G74" s="62">
        <f t="shared" si="8"/>
        <v>-180000</v>
      </c>
    </row>
    <row r="75" spans="1:8" s="52" customFormat="1" ht="18" customHeight="1">
      <c r="A75" s="69"/>
      <c r="B75" s="69"/>
      <c r="C75" s="122"/>
      <c r="D75" s="80" t="s">
        <v>205</v>
      </c>
      <c r="E75" s="44">
        <v>7600000</v>
      </c>
      <c r="F75" s="78">
        <v>0</v>
      </c>
      <c r="G75" s="62">
        <f t="shared" si="8"/>
        <v>-7600000</v>
      </c>
    </row>
    <row r="76" spans="1:8" s="52" customFormat="1" ht="18" customHeight="1">
      <c r="A76" s="69"/>
      <c r="B76" s="69"/>
      <c r="C76" s="122"/>
      <c r="D76" s="80" t="s">
        <v>206</v>
      </c>
      <c r="E76" s="44">
        <v>1329000</v>
      </c>
      <c r="F76" s="78">
        <v>1329000</v>
      </c>
      <c r="G76" s="62">
        <f t="shared" si="8"/>
        <v>0</v>
      </c>
    </row>
    <row r="77" spans="1:8" s="52" customFormat="1" ht="18" customHeight="1">
      <c r="A77" s="69"/>
      <c r="B77" s="69"/>
      <c r="C77" s="122"/>
      <c r="D77" s="80" t="s">
        <v>72</v>
      </c>
      <c r="E77" s="44">
        <v>2100000</v>
      </c>
      <c r="F77" s="78">
        <v>0</v>
      </c>
      <c r="G77" s="62">
        <f t="shared" si="8"/>
        <v>-2100000</v>
      </c>
    </row>
    <row r="78" spans="1:8" s="52" customFormat="1" ht="18" customHeight="1">
      <c r="A78" s="69"/>
      <c r="B78" s="69"/>
      <c r="C78" s="122"/>
      <c r="D78" s="80" t="s">
        <v>66</v>
      </c>
      <c r="E78" s="44">
        <v>18240000</v>
      </c>
      <c r="F78" s="78">
        <v>0</v>
      </c>
      <c r="G78" s="62">
        <f t="shared" si="8"/>
        <v>-18240000</v>
      </c>
    </row>
    <row r="79" spans="1:8" s="52" customFormat="1" ht="18" customHeight="1">
      <c r="A79" s="69"/>
      <c r="B79" s="69"/>
      <c r="C79" s="122"/>
      <c r="D79" s="80" t="s">
        <v>67</v>
      </c>
      <c r="E79" s="44">
        <v>10260000</v>
      </c>
      <c r="F79" s="78">
        <v>0</v>
      </c>
      <c r="G79" s="62">
        <f t="shared" si="8"/>
        <v>-10260000</v>
      </c>
    </row>
    <row r="80" spans="1:8" s="52" customFormat="1" ht="18" customHeight="1">
      <c r="A80" s="69"/>
      <c r="B80" s="69"/>
      <c r="C80" s="122"/>
      <c r="D80" s="80" t="s">
        <v>96</v>
      </c>
      <c r="E80" s="44">
        <v>1520000</v>
      </c>
      <c r="F80" s="78">
        <v>0</v>
      </c>
      <c r="G80" s="62">
        <f t="shared" si="8"/>
        <v>-1520000</v>
      </c>
    </row>
    <row r="81" spans="1:8" s="52" customFormat="1" ht="18" customHeight="1">
      <c r="A81" s="69"/>
      <c r="B81" s="69"/>
      <c r="C81" s="75" t="s">
        <v>207</v>
      </c>
      <c r="D81" s="80" t="s">
        <v>111</v>
      </c>
      <c r="E81" s="44">
        <v>10000000</v>
      </c>
      <c r="F81" s="44">
        <v>7200000</v>
      </c>
      <c r="G81" s="62">
        <f t="shared" si="8"/>
        <v>-2800000</v>
      </c>
      <c r="H81" s="56">
        <f>SUM(F81:F95)</f>
        <v>21047900</v>
      </c>
    </row>
    <row r="82" spans="1:8" s="52" customFormat="1" ht="18" customHeight="1">
      <c r="A82" s="69"/>
      <c r="B82" s="69"/>
      <c r="C82" s="122"/>
      <c r="D82" s="80" t="s">
        <v>203</v>
      </c>
      <c r="E82" s="44">
        <v>2000000</v>
      </c>
      <c r="F82" s="78">
        <v>0</v>
      </c>
      <c r="G82" s="62">
        <f t="shared" si="8"/>
        <v>-2000000</v>
      </c>
    </row>
    <row r="83" spans="1:8" s="52" customFormat="1" ht="18" customHeight="1">
      <c r="A83" s="69"/>
      <c r="B83" s="69"/>
      <c r="C83" s="122"/>
      <c r="D83" s="80" t="s">
        <v>69</v>
      </c>
      <c r="E83" s="44">
        <v>7600000</v>
      </c>
      <c r="F83" s="44">
        <v>13680000</v>
      </c>
      <c r="G83" s="62">
        <f t="shared" si="8"/>
        <v>6080000</v>
      </c>
    </row>
    <row r="84" spans="1:8" s="52" customFormat="1" ht="18" customHeight="1">
      <c r="A84" s="69"/>
      <c r="B84" s="69"/>
      <c r="C84" s="122"/>
      <c r="D84" s="80" t="s">
        <v>204</v>
      </c>
      <c r="E84" s="44">
        <v>3520000</v>
      </c>
      <c r="F84" s="78">
        <v>0</v>
      </c>
      <c r="G84" s="62">
        <f t="shared" si="8"/>
        <v>-3520000</v>
      </c>
    </row>
    <row r="85" spans="1:8" s="52" customFormat="1" ht="18" customHeight="1">
      <c r="A85" s="69"/>
      <c r="B85" s="69"/>
      <c r="C85" s="122"/>
      <c r="D85" s="80" t="s">
        <v>73</v>
      </c>
      <c r="E85" s="44">
        <v>304000</v>
      </c>
      <c r="F85" s="78">
        <v>0</v>
      </c>
      <c r="G85" s="62">
        <f t="shared" si="8"/>
        <v>-304000</v>
      </c>
    </row>
    <row r="86" spans="1:8" s="52" customFormat="1" ht="18" customHeight="1">
      <c r="A86" s="69"/>
      <c r="B86" s="69"/>
      <c r="C86" s="122"/>
      <c r="D86" s="80" t="s">
        <v>112</v>
      </c>
      <c r="E86" s="44">
        <v>760000</v>
      </c>
      <c r="F86" s="78">
        <v>0</v>
      </c>
      <c r="G86" s="62">
        <f t="shared" si="8"/>
        <v>-760000</v>
      </c>
    </row>
    <row r="87" spans="1:8" s="52" customFormat="1" ht="18" customHeight="1">
      <c r="A87" s="69"/>
      <c r="B87" s="69"/>
      <c r="C87" s="122"/>
      <c r="D87" s="80" t="s">
        <v>75</v>
      </c>
      <c r="E87" s="44">
        <v>200000</v>
      </c>
      <c r="F87" s="78">
        <v>0</v>
      </c>
      <c r="G87" s="62">
        <f t="shared" si="8"/>
        <v>-200000</v>
      </c>
    </row>
    <row r="88" spans="1:8" s="52" customFormat="1" ht="18" customHeight="1">
      <c r="A88" s="69"/>
      <c r="B88" s="69"/>
      <c r="C88" s="122"/>
      <c r="D88" s="80" t="s">
        <v>116</v>
      </c>
      <c r="E88" s="44">
        <v>180000</v>
      </c>
      <c r="F88" s="78">
        <v>0</v>
      </c>
      <c r="G88" s="62">
        <f t="shared" si="8"/>
        <v>-180000</v>
      </c>
    </row>
    <row r="89" spans="1:8" s="52" customFormat="1" ht="18" customHeight="1">
      <c r="A89" s="69"/>
      <c r="B89" s="69"/>
      <c r="C89" s="122"/>
      <c r="D89" s="80" t="s">
        <v>205</v>
      </c>
      <c r="E89" s="44">
        <v>7600000</v>
      </c>
      <c r="F89" s="78">
        <v>0</v>
      </c>
      <c r="G89" s="62">
        <f t="shared" si="8"/>
        <v>-7600000</v>
      </c>
    </row>
    <row r="90" spans="1:8" s="52" customFormat="1" ht="18" customHeight="1">
      <c r="A90" s="69"/>
      <c r="B90" s="69"/>
      <c r="C90" s="122"/>
      <c r="D90" s="80" t="s">
        <v>206</v>
      </c>
      <c r="E90" s="44">
        <v>1329000</v>
      </c>
      <c r="F90" s="78">
        <v>0</v>
      </c>
      <c r="G90" s="62">
        <f t="shared" si="8"/>
        <v>-1329000</v>
      </c>
    </row>
    <row r="91" spans="1:8" s="52" customFormat="1" ht="18" customHeight="1">
      <c r="A91" s="69"/>
      <c r="B91" s="69"/>
      <c r="C91" s="122"/>
      <c r="D91" s="80" t="s">
        <v>72</v>
      </c>
      <c r="E91" s="44">
        <v>2100000</v>
      </c>
      <c r="F91" s="78">
        <v>0</v>
      </c>
      <c r="G91" s="62">
        <f t="shared" si="8"/>
        <v>-2100000</v>
      </c>
    </row>
    <row r="92" spans="1:8" s="52" customFormat="1" ht="18" customHeight="1">
      <c r="A92" s="69"/>
      <c r="B92" s="69"/>
      <c r="C92" s="122"/>
      <c r="D92" s="80" t="s">
        <v>66</v>
      </c>
      <c r="E92" s="44">
        <v>43320000</v>
      </c>
      <c r="F92" s="78">
        <v>0</v>
      </c>
      <c r="G92" s="62">
        <f t="shared" si="8"/>
        <v>-43320000</v>
      </c>
    </row>
    <row r="93" spans="1:8" s="52" customFormat="1" ht="18" customHeight="1">
      <c r="A93" s="69"/>
      <c r="B93" s="69"/>
      <c r="C93" s="122"/>
      <c r="D93" s="80" t="s">
        <v>67</v>
      </c>
      <c r="E93" s="44">
        <v>22800000</v>
      </c>
      <c r="F93" s="78">
        <v>0</v>
      </c>
      <c r="G93" s="62">
        <f t="shared" si="8"/>
        <v>-22800000</v>
      </c>
    </row>
    <row r="94" spans="1:8" s="52" customFormat="1" ht="18" customHeight="1">
      <c r="A94" s="69"/>
      <c r="B94" s="69"/>
      <c r="C94" s="122"/>
      <c r="D94" s="80" t="s">
        <v>96</v>
      </c>
      <c r="E94" s="44">
        <v>1520000</v>
      </c>
      <c r="F94" s="78">
        <v>0</v>
      </c>
      <c r="G94" s="62">
        <f t="shared" si="8"/>
        <v>-1520000</v>
      </c>
    </row>
    <row r="95" spans="1:8" s="52" customFormat="1" ht="18" customHeight="1">
      <c r="A95" s="111"/>
      <c r="B95" s="111"/>
      <c r="C95" s="76"/>
      <c r="D95" s="80" t="s">
        <v>348</v>
      </c>
      <c r="E95" s="44">
        <v>0</v>
      </c>
      <c r="F95" s="44">
        <v>167900</v>
      </c>
      <c r="G95" s="62">
        <f t="shared" si="8"/>
        <v>167900</v>
      </c>
    </row>
    <row r="96" spans="1:8" s="52" customFormat="1" ht="18" customHeight="1">
      <c r="A96" s="69"/>
      <c r="B96" s="69"/>
      <c r="C96" s="161" t="s">
        <v>341</v>
      </c>
      <c r="D96" s="113" t="s">
        <v>208</v>
      </c>
      <c r="E96" s="55">
        <v>1000000</v>
      </c>
      <c r="F96" s="55">
        <v>1000000</v>
      </c>
      <c r="G96" s="62">
        <f t="shared" si="8"/>
        <v>0</v>
      </c>
      <c r="H96" s="56">
        <f>SUM(F96:F97)</f>
        <v>4693540</v>
      </c>
    </row>
    <row r="97" spans="1:8" s="52" customFormat="1" ht="18" customHeight="1">
      <c r="A97" s="69"/>
      <c r="B97" s="69"/>
      <c r="C97" s="162"/>
      <c r="D97" s="118" t="s">
        <v>209</v>
      </c>
      <c r="E97" s="55">
        <v>4500000</v>
      </c>
      <c r="F97" s="55">
        <v>3693540</v>
      </c>
      <c r="G97" s="62">
        <f t="shared" si="8"/>
        <v>-806460</v>
      </c>
    </row>
    <row r="98" spans="1:8" s="52" customFormat="1" ht="18" customHeight="1">
      <c r="A98" s="69"/>
      <c r="B98" s="69"/>
      <c r="C98" s="75" t="s">
        <v>113</v>
      </c>
      <c r="D98" s="51" t="s">
        <v>109</v>
      </c>
      <c r="E98" s="44">
        <v>10800000</v>
      </c>
      <c r="F98" s="78">
        <v>0</v>
      </c>
      <c r="G98" s="62">
        <f t="shared" si="8"/>
        <v>-10800000</v>
      </c>
      <c r="H98" s="56">
        <f>SUM(E98:E102)</f>
        <v>36983000</v>
      </c>
    </row>
    <row r="99" spans="1:8" s="52" customFormat="1" ht="18" customHeight="1">
      <c r="A99" s="69"/>
      <c r="B99" s="69"/>
      <c r="C99" s="122"/>
      <c r="D99" s="51" t="s">
        <v>66</v>
      </c>
      <c r="E99" s="44">
        <v>11583000</v>
      </c>
      <c r="F99" s="78">
        <v>0</v>
      </c>
      <c r="G99" s="62">
        <f t="shared" si="8"/>
        <v>-11583000</v>
      </c>
    </row>
    <row r="100" spans="1:8" s="52" customFormat="1" ht="18" customHeight="1">
      <c r="A100" s="69"/>
      <c r="B100" s="69"/>
      <c r="C100" s="122"/>
      <c r="D100" s="51" t="s">
        <v>95</v>
      </c>
      <c r="E100" s="44">
        <v>8640000</v>
      </c>
      <c r="F100" s="78">
        <v>0</v>
      </c>
      <c r="G100" s="62">
        <f t="shared" si="8"/>
        <v>-8640000</v>
      </c>
    </row>
    <row r="101" spans="1:8" s="52" customFormat="1" ht="18" customHeight="1">
      <c r="A101" s="69"/>
      <c r="B101" s="69"/>
      <c r="C101" s="122"/>
      <c r="D101" s="51" t="s">
        <v>210</v>
      </c>
      <c r="E101" s="44">
        <v>3960000</v>
      </c>
      <c r="F101" s="78">
        <v>0</v>
      </c>
      <c r="G101" s="62">
        <f t="shared" si="8"/>
        <v>-3960000</v>
      </c>
    </row>
    <row r="102" spans="1:8" s="52" customFormat="1" ht="18" customHeight="1">
      <c r="A102" s="69"/>
      <c r="B102" s="69"/>
      <c r="C102" s="122"/>
      <c r="D102" s="51" t="s">
        <v>72</v>
      </c>
      <c r="E102" s="44">
        <v>2000000</v>
      </c>
      <c r="F102" s="78">
        <v>0</v>
      </c>
      <c r="G102" s="62">
        <f t="shared" si="8"/>
        <v>-2000000</v>
      </c>
    </row>
    <row r="103" spans="1:8" s="52" customFormat="1" ht="18" customHeight="1">
      <c r="A103" s="69"/>
      <c r="B103" s="69"/>
      <c r="C103" s="75" t="s">
        <v>114</v>
      </c>
      <c r="D103" s="116" t="s">
        <v>96</v>
      </c>
      <c r="E103" s="44">
        <v>5850000</v>
      </c>
      <c r="F103" s="78">
        <v>0</v>
      </c>
      <c r="G103" s="62">
        <f t="shared" si="8"/>
        <v>-5850000</v>
      </c>
      <c r="H103" s="56">
        <f>SUM(E103:E105)</f>
        <v>7686000</v>
      </c>
    </row>
    <row r="104" spans="1:8" s="52" customFormat="1" ht="18" customHeight="1">
      <c r="A104" s="69"/>
      <c r="B104" s="69"/>
      <c r="C104" s="122"/>
      <c r="D104" s="116" t="s">
        <v>95</v>
      </c>
      <c r="E104" s="44">
        <v>1336000</v>
      </c>
      <c r="F104" s="78">
        <v>0</v>
      </c>
      <c r="G104" s="62">
        <f t="shared" si="8"/>
        <v>-1336000</v>
      </c>
    </row>
    <row r="105" spans="1:8" s="52" customFormat="1" ht="18" customHeight="1">
      <c r="A105" s="69"/>
      <c r="B105" s="69"/>
      <c r="C105" s="122"/>
      <c r="D105" s="116" t="s">
        <v>115</v>
      </c>
      <c r="E105" s="44">
        <v>500000</v>
      </c>
      <c r="F105" s="78">
        <v>0</v>
      </c>
      <c r="G105" s="62">
        <f t="shared" si="8"/>
        <v>-500000</v>
      </c>
    </row>
    <row r="106" spans="1:8" s="52" customFormat="1" ht="18" customHeight="1">
      <c r="A106" s="69"/>
      <c r="B106" s="69"/>
      <c r="C106" s="155" t="s">
        <v>342</v>
      </c>
      <c r="D106" s="116" t="s">
        <v>96</v>
      </c>
      <c r="E106" s="44">
        <v>2520000</v>
      </c>
      <c r="F106" s="78">
        <v>0</v>
      </c>
      <c r="G106" s="62">
        <f t="shared" si="8"/>
        <v>-2520000</v>
      </c>
      <c r="H106" s="56">
        <f>SUM(E106:E107)</f>
        <v>3032000</v>
      </c>
    </row>
    <row r="107" spans="1:8" s="52" customFormat="1" ht="18" customHeight="1">
      <c r="A107" s="69"/>
      <c r="B107" s="69"/>
      <c r="C107" s="159"/>
      <c r="D107" s="116" t="s">
        <v>95</v>
      </c>
      <c r="E107" s="44">
        <v>512000</v>
      </c>
      <c r="F107" s="78">
        <v>0</v>
      </c>
      <c r="G107" s="62">
        <f t="shared" si="8"/>
        <v>-512000</v>
      </c>
    </row>
    <row r="108" spans="1:8" s="52" customFormat="1" ht="18" customHeight="1">
      <c r="A108" s="69"/>
      <c r="B108" s="69"/>
      <c r="C108" s="161" t="s">
        <v>343</v>
      </c>
      <c r="D108" s="116" t="s">
        <v>96</v>
      </c>
      <c r="E108" s="44">
        <v>2850000</v>
      </c>
      <c r="F108" s="78">
        <v>0</v>
      </c>
      <c r="G108" s="62">
        <f t="shared" si="8"/>
        <v>-2850000</v>
      </c>
      <c r="H108" s="56">
        <f>SUM(E108:E109)</f>
        <v>3386000</v>
      </c>
    </row>
    <row r="109" spans="1:8" s="52" customFormat="1" ht="18" customHeight="1">
      <c r="A109" s="69"/>
      <c r="B109" s="69"/>
      <c r="C109" s="162"/>
      <c r="D109" s="116" t="s">
        <v>95</v>
      </c>
      <c r="E109" s="44">
        <v>536000</v>
      </c>
      <c r="F109" s="78">
        <v>0</v>
      </c>
      <c r="G109" s="62">
        <f t="shared" si="8"/>
        <v>-536000</v>
      </c>
    </row>
    <row r="110" spans="1:8" s="52" customFormat="1" ht="18" customHeight="1">
      <c r="A110" s="131"/>
      <c r="B110" s="131"/>
      <c r="C110" s="157" t="s">
        <v>211</v>
      </c>
      <c r="D110" s="79" t="s">
        <v>212</v>
      </c>
      <c r="E110" s="44">
        <v>8100000</v>
      </c>
      <c r="F110" s="44">
        <v>3500000</v>
      </c>
      <c r="G110" s="62">
        <f t="shared" si="8"/>
        <v>-4600000</v>
      </c>
      <c r="H110" s="56">
        <f>SUM(F110:F119)</f>
        <v>20602500</v>
      </c>
    </row>
    <row r="111" spans="1:8" s="52" customFormat="1" ht="18" customHeight="1">
      <c r="A111" s="112"/>
      <c r="B111" s="112"/>
      <c r="C111" s="160"/>
      <c r="D111" s="79" t="s">
        <v>70</v>
      </c>
      <c r="E111" s="44">
        <v>9400000</v>
      </c>
      <c r="F111" s="44">
        <v>9400000</v>
      </c>
      <c r="G111" s="62">
        <f t="shared" si="8"/>
        <v>0</v>
      </c>
    </row>
    <row r="112" spans="1:8" ht="18.75" customHeight="1">
      <c r="A112" s="53" t="s">
        <v>87</v>
      </c>
      <c r="B112" s="53" t="s">
        <v>88</v>
      </c>
      <c r="C112" s="53" t="s">
        <v>89</v>
      </c>
      <c r="D112" s="117" t="s">
        <v>90</v>
      </c>
      <c r="E112" s="89" t="s">
        <v>91</v>
      </c>
      <c r="F112" s="89" t="s">
        <v>387</v>
      </c>
      <c r="G112" s="48" t="s">
        <v>337</v>
      </c>
    </row>
    <row r="113" spans="1:8" s="52" customFormat="1" ht="18" customHeight="1">
      <c r="A113" s="49" t="s">
        <v>7</v>
      </c>
      <c r="B113" s="49" t="s">
        <v>3</v>
      </c>
      <c r="C113" s="157" t="s">
        <v>211</v>
      </c>
      <c r="D113" s="79" t="s">
        <v>213</v>
      </c>
      <c r="E113" s="44">
        <v>400000</v>
      </c>
      <c r="F113" s="44">
        <v>380000</v>
      </c>
      <c r="G113" s="62">
        <f t="shared" si="8"/>
        <v>-20000</v>
      </c>
    </row>
    <row r="114" spans="1:8" s="52" customFormat="1" ht="18" customHeight="1">
      <c r="A114" s="131"/>
      <c r="B114" s="63"/>
      <c r="C114" s="158"/>
      <c r="D114" s="79" t="s">
        <v>204</v>
      </c>
      <c r="E114" s="44">
        <v>6080000</v>
      </c>
      <c r="F114" s="44">
        <v>6080000</v>
      </c>
      <c r="G114" s="62">
        <f t="shared" si="8"/>
        <v>0</v>
      </c>
    </row>
    <row r="115" spans="1:8" s="52" customFormat="1" ht="18" customHeight="1">
      <c r="A115" s="69"/>
      <c r="B115" s="69"/>
      <c r="C115" s="122"/>
      <c r="D115" s="79" t="s">
        <v>73</v>
      </c>
      <c r="E115" s="44">
        <v>376000</v>
      </c>
      <c r="F115" s="78">
        <v>0</v>
      </c>
      <c r="G115" s="62">
        <f t="shared" si="8"/>
        <v>-376000</v>
      </c>
    </row>
    <row r="116" spans="1:8" s="52" customFormat="1" ht="18" customHeight="1">
      <c r="A116" s="131"/>
      <c r="B116" s="131"/>
      <c r="C116" s="122"/>
      <c r="D116" s="79" t="s">
        <v>199</v>
      </c>
      <c r="E116" s="44">
        <v>3995000</v>
      </c>
      <c r="F116" s="78">
        <v>0</v>
      </c>
      <c r="G116" s="62">
        <f t="shared" si="8"/>
        <v>-3995000</v>
      </c>
    </row>
    <row r="117" spans="1:8" s="52" customFormat="1" ht="18" customHeight="1">
      <c r="A117" s="131"/>
      <c r="B117" s="131"/>
      <c r="C117" s="158"/>
      <c r="D117" s="79" t="s">
        <v>200</v>
      </c>
      <c r="E117" s="44">
        <v>1242500</v>
      </c>
      <c r="F117" s="44">
        <v>1242500</v>
      </c>
      <c r="G117" s="62">
        <f t="shared" si="8"/>
        <v>0</v>
      </c>
    </row>
    <row r="118" spans="1:8" s="52" customFormat="1" ht="18" customHeight="1">
      <c r="A118" s="131"/>
      <c r="B118" s="63"/>
      <c r="C118" s="158"/>
      <c r="D118" s="79" t="s">
        <v>75</v>
      </c>
      <c r="E118" s="44">
        <v>200000</v>
      </c>
      <c r="F118" s="78">
        <v>0</v>
      </c>
      <c r="G118" s="62">
        <f t="shared" si="8"/>
        <v>-200000</v>
      </c>
    </row>
    <row r="119" spans="1:8" s="52" customFormat="1" ht="18" customHeight="1">
      <c r="A119" s="111"/>
      <c r="B119" s="111"/>
      <c r="C119" s="122"/>
      <c r="D119" s="79" t="s">
        <v>116</v>
      </c>
      <c r="E119" s="44">
        <v>270000</v>
      </c>
      <c r="F119" s="78">
        <v>0</v>
      </c>
      <c r="G119" s="62">
        <f t="shared" si="8"/>
        <v>-270000</v>
      </c>
    </row>
    <row r="120" spans="1:8" s="52" customFormat="1" ht="18" customHeight="1">
      <c r="A120" s="111"/>
      <c r="B120" s="111"/>
      <c r="C120" s="158"/>
      <c r="D120" s="79" t="s">
        <v>112</v>
      </c>
      <c r="E120" s="44">
        <v>423000</v>
      </c>
      <c r="F120" s="78">
        <v>0</v>
      </c>
      <c r="G120" s="62">
        <f t="shared" ref="G120:G176" si="9">SUM(F120-E120)</f>
        <v>-423000</v>
      </c>
    </row>
    <row r="121" spans="1:8" s="52" customFormat="1" ht="18" customHeight="1">
      <c r="A121" s="111"/>
      <c r="B121" s="63"/>
      <c r="C121" s="158"/>
      <c r="D121" s="79" t="s">
        <v>66</v>
      </c>
      <c r="E121" s="44">
        <v>22560000</v>
      </c>
      <c r="F121" s="78">
        <v>0</v>
      </c>
      <c r="G121" s="62">
        <f t="shared" si="9"/>
        <v>-22560000</v>
      </c>
    </row>
    <row r="122" spans="1:8" s="52" customFormat="1" ht="18" customHeight="1">
      <c r="A122" s="69"/>
      <c r="B122" s="69"/>
      <c r="C122" s="122"/>
      <c r="D122" s="79" t="s">
        <v>67</v>
      </c>
      <c r="E122" s="44">
        <v>12690000</v>
      </c>
      <c r="F122" s="78">
        <v>0</v>
      </c>
      <c r="G122" s="62">
        <f t="shared" si="9"/>
        <v>-12690000</v>
      </c>
    </row>
    <row r="123" spans="1:8" s="52" customFormat="1" ht="18" customHeight="1">
      <c r="A123" s="69"/>
      <c r="B123" s="69"/>
      <c r="C123" s="122"/>
      <c r="D123" s="79" t="s">
        <v>96</v>
      </c>
      <c r="E123" s="44">
        <v>840000</v>
      </c>
      <c r="F123" s="78">
        <v>0</v>
      </c>
      <c r="G123" s="62">
        <f t="shared" si="9"/>
        <v>-840000</v>
      </c>
    </row>
    <row r="124" spans="1:8" s="52" customFormat="1" ht="18" customHeight="1">
      <c r="A124" s="69"/>
      <c r="B124" s="69"/>
      <c r="C124" s="122"/>
      <c r="D124" s="79" t="s">
        <v>214</v>
      </c>
      <c r="E124" s="44">
        <v>600000</v>
      </c>
      <c r="F124" s="78">
        <v>0</v>
      </c>
      <c r="G124" s="62">
        <f t="shared" si="9"/>
        <v>-600000</v>
      </c>
    </row>
    <row r="125" spans="1:8" s="52" customFormat="1" ht="18.75" customHeight="1">
      <c r="A125" s="69"/>
      <c r="B125" s="69"/>
      <c r="C125" s="75" t="s">
        <v>117</v>
      </c>
      <c r="D125" s="79" t="s">
        <v>212</v>
      </c>
      <c r="E125" s="44">
        <v>11700000</v>
      </c>
      <c r="F125" s="78">
        <v>4200000</v>
      </c>
      <c r="G125" s="62">
        <f t="shared" si="9"/>
        <v>-7500000</v>
      </c>
      <c r="H125" s="56">
        <f>SUM(F125:F138)</f>
        <v>11683445</v>
      </c>
    </row>
    <row r="126" spans="1:8" s="52" customFormat="1" ht="18" customHeight="1">
      <c r="A126" s="69"/>
      <c r="B126" s="69"/>
      <c r="C126" s="122"/>
      <c r="D126" s="79" t="s">
        <v>70</v>
      </c>
      <c r="E126" s="44">
        <v>9400000</v>
      </c>
      <c r="F126" s="44">
        <v>7200000</v>
      </c>
      <c r="G126" s="62">
        <f t="shared" si="9"/>
        <v>-2200000</v>
      </c>
    </row>
    <row r="127" spans="1:8" s="52" customFormat="1" ht="18" customHeight="1">
      <c r="A127" s="69"/>
      <c r="B127" s="69"/>
      <c r="C127" s="122"/>
      <c r="D127" s="79" t="s">
        <v>282</v>
      </c>
      <c r="E127" s="44">
        <v>6080000</v>
      </c>
      <c r="F127" s="78">
        <v>0</v>
      </c>
      <c r="G127" s="62">
        <f t="shared" si="9"/>
        <v>-6080000</v>
      </c>
    </row>
    <row r="128" spans="1:8" s="52" customFormat="1" ht="18" customHeight="1">
      <c r="A128" s="45"/>
      <c r="C128" s="122"/>
      <c r="D128" s="79" t="s">
        <v>283</v>
      </c>
      <c r="E128" s="44">
        <v>376000</v>
      </c>
      <c r="F128" s="78">
        <v>0</v>
      </c>
      <c r="G128" s="62">
        <f t="shared" si="9"/>
        <v>-376000</v>
      </c>
    </row>
    <row r="129" spans="1:8" s="52" customFormat="1" ht="18" customHeight="1">
      <c r="A129" s="69"/>
      <c r="B129" s="69"/>
      <c r="C129" s="122"/>
      <c r="D129" s="79" t="s">
        <v>200</v>
      </c>
      <c r="E129" s="44">
        <v>6961000</v>
      </c>
      <c r="F129" s="78">
        <v>0</v>
      </c>
      <c r="G129" s="62">
        <f t="shared" si="9"/>
        <v>-6961000</v>
      </c>
    </row>
    <row r="130" spans="1:8" s="52" customFormat="1" ht="18" customHeight="1">
      <c r="A130" s="69"/>
      <c r="B130" s="69"/>
      <c r="C130" s="122"/>
      <c r="D130" s="79" t="s">
        <v>199</v>
      </c>
      <c r="E130" s="44">
        <v>7050000</v>
      </c>
      <c r="F130" s="78">
        <v>0</v>
      </c>
      <c r="G130" s="62">
        <f t="shared" si="9"/>
        <v>-7050000</v>
      </c>
    </row>
    <row r="131" spans="1:8" s="52" customFormat="1" ht="18" customHeight="1">
      <c r="A131" s="69"/>
      <c r="B131" s="69"/>
      <c r="C131" s="122"/>
      <c r="D131" s="79" t="s">
        <v>284</v>
      </c>
      <c r="E131" s="44">
        <v>200000</v>
      </c>
      <c r="F131" s="44">
        <v>50000</v>
      </c>
      <c r="G131" s="62">
        <f t="shared" si="9"/>
        <v>-150000</v>
      </c>
    </row>
    <row r="132" spans="1:8" s="52" customFormat="1" ht="18" customHeight="1">
      <c r="A132" s="69"/>
      <c r="B132" s="69"/>
      <c r="C132" s="122"/>
      <c r="D132" s="79" t="s">
        <v>285</v>
      </c>
      <c r="E132" s="44">
        <v>270000</v>
      </c>
      <c r="F132" s="78">
        <v>0</v>
      </c>
      <c r="G132" s="62">
        <f t="shared" si="9"/>
        <v>-270000</v>
      </c>
    </row>
    <row r="133" spans="1:8" s="52" customFormat="1" ht="18" customHeight="1">
      <c r="A133" s="69"/>
      <c r="B133" s="69"/>
      <c r="C133" s="122"/>
      <c r="D133" s="79" t="s">
        <v>286</v>
      </c>
      <c r="E133" s="44">
        <v>585000</v>
      </c>
      <c r="F133" s="78">
        <v>0</v>
      </c>
      <c r="G133" s="62">
        <f t="shared" si="9"/>
        <v>-585000</v>
      </c>
    </row>
    <row r="134" spans="1:8" s="52" customFormat="1" ht="18" customHeight="1">
      <c r="A134" s="69"/>
      <c r="B134" s="69"/>
      <c r="C134" s="122"/>
      <c r="D134" s="79" t="s">
        <v>166</v>
      </c>
      <c r="E134" s="44">
        <v>32400000</v>
      </c>
      <c r="F134" s="78">
        <v>0</v>
      </c>
      <c r="G134" s="62">
        <f t="shared" si="9"/>
        <v>-32400000</v>
      </c>
    </row>
    <row r="135" spans="1:8" s="52" customFormat="1" ht="18" customHeight="1">
      <c r="A135" s="69"/>
      <c r="B135" s="69"/>
      <c r="C135" s="122"/>
      <c r="D135" s="79" t="s">
        <v>287</v>
      </c>
      <c r="E135" s="44">
        <v>17550000</v>
      </c>
      <c r="F135" s="78">
        <v>0</v>
      </c>
      <c r="G135" s="62">
        <f t="shared" si="9"/>
        <v>-17550000</v>
      </c>
    </row>
    <row r="136" spans="1:8" s="52" customFormat="1" ht="18" customHeight="1">
      <c r="A136" s="69"/>
      <c r="B136" s="69"/>
      <c r="C136" s="122"/>
      <c r="D136" s="79" t="s">
        <v>96</v>
      </c>
      <c r="E136" s="44">
        <v>570000</v>
      </c>
      <c r="F136" s="78">
        <v>0</v>
      </c>
      <c r="G136" s="62">
        <f t="shared" si="9"/>
        <v>-570000</v>
      </c>
    </row>
    <row r="137" spans="1:8" s="52" customFormat="1" ht="18" customHeight="1">
      <c r="A137" s="69"/>
      <c r="B137" s="69"/>
      <c r="C137" s="122"/>
      <c r="D137" s="79" t="s">
        <v>214</v>
      </c>
      <c r="E137" s="44">
        <v>700000</v>
      </c>
      <c r="F137" s="78">
        <v>0</v>
      </c>
      <c r="G137" s="62">
        <f t="shared" si="9"/>
        <v>-700000</v>
      </c>
    </row>
    <row r="138" spans="1:8" s="52" customFormat="1" ht="18" customHeight="1">
      <c r="A138" s="111"/>
      <c r="B138" s="111"/>
      <c r="C138" s="122"/>
      <c r="D138" s="79" t="s">
        <v>348</v>
      </c>
      <c r="E138" s="44">
        <v>0</v>
      </c>
      <c r="F138" s="44">
        <v>233445</v>
      </c>
      <c r="G138" s="62">
        <f t="shared" ref="G138" si="10">SUM(F138-E138)</f>
        <v>233445</v>
      </c>
    </row>
    <row r="139" spans="1:8" s="52" customFormat="1" ht="18.75" customHeight="1">
      <c r="A139" s="69"/>
      <c r="B139" s="69"/>
      <c r="C139" s="75" t="s">
        <v>288</v>
      </c>
      <c r="D139" s="79" t="s">
        <v>212</v>
      </c>
      <c r="E139" s="44">
        <v>11700000</v>
      </c>
      <c r="F139" s="78">
        <v>0</v>
      </c>
      <c r="G139" s="62">
        <f t="shared" si="9"/>
        <v>-11700000</v>
      </c>
      <c r="H139" s="56">
        <f>SUM(E139:E151)</f>
        <v>93842000</v>
      </c>
    </row>
    <row r="140" spans="1:8" s="52" customFormat="1" ht="18" customHeight="1">
      <c r="A140" s="69"/>
      <c r="B140" s="69"/>
      <c r="C140" s="122"/>
      <c r="D140" s="79" t="s">
        <v>70</v>
      </c>
      <c r="E140" s="44">
        <v>9400000</v>
      </c>
      <c r="F140" s="78">
        <v>0</v>
      </c>
      <c r="G140" s="62">
        <f t="shared" si="9"/>
        <v>-9400000</v>
      </c>
    </row>
    <row r="141" spans="1:8" s="52" customFormat="1" ht="18" customHeight="1">
      <c r="A141" s="69"/>
      <c r="B141" s="69"/>
      <c r="C141" s="122"/>
      <c r="D141" s="79" t="s">
        <v>282</v>
      </c>
      <c r="E141" s="44">
        <v>6080000</v>
      </c>
      <c r="F141" s="78">
        <v>0</v>
      </c>
      <c r="G141" s="62">
        <f t="shared" si="9"/>
        <v>-6080000</v>
      </c>
    </row>
    <row r="142" spans="1:8" s="52" customFormat="1" ht="18" customHeight="1">
      <c r="A142" s="45"/>
      <c r="C142" s="122"/>
      <c r="D142" s="79" t="s">
        <v>283</v>
      </c>
      <c r="E142" s="44">
        <v>376000</v>
      </c>
      <c r="F142" s="78">
        <v>0</v>
      </c>
      <c r="G142" s="62">
        <f t="shared" si="9"/>
        <v>-376000</v>
      </c>
    </row>
    <row r="143" spans="1:8" s="52" customFormat="1" ht="18" customHeight="1">
      <c r="A143" s="69"/>
      <c r="B143" s="69"/>
      <c r="C143" s="122"/>
      <c r="D143" s="79" t="s">
        <v>200</v>
      </c>
      <c r="E143" s="44">
        <v>6961000</v>
      </c>
      <c r="F143" s="78">
        <v>0</v>
      </c>
      <c r="G143" s="62">
        <f t="shared" si="9"/>
        <v>-6961000</v>
      </c>
    </row>
    <row r="144" spans="1:8" s="52" customFormat="1" ht="18" customHeight="1">
      <c r="A144" s="69"/>
      <c r="B144" s="69"/>
      <c r="C144" s="122"/>
      <c r="D144" s="79" t="s">
        <v>199</v>
      </c>
      <c r="E144" s="44">
        <v>7050000</v>
      </c>
      <c r="F144" s="78">
        <v>0</v>
      </c>
      <c r="G144" s="62">
        <f t="shared" si="9"/>
        <v>-7050000</v>
      </c>
    </row>
    <row r="145" spans="1:9" s="52" customFormat="1" ht="18" customHeight="1">
      <c r="A145" s="69"/>
      <c r="B145" s="69"/>
      <c r="C145" s="122"/>
      <c r="D145" s="79" t="s">
        <v>284</v>
      </c>
      <c r="E145" s="44">
        <v>200000</v>
      </c>
      <c r="F145" s="78">
        <v>0</v>
      </c>
      <c r="G145" s="62">
        <f t="shared" si="9"/>
        <v>-200000</v>
      </c>
    </row>
    <row r="146" spans="1:9" s="52" customFormat="1" ht="18" customHeight="1">
      <c r="A146" s="69"/>
      <c r="B146" s="69"/>
      <c r="C146" s="122"/>
      <c r="D146" s="79" t="s">
        <v>285</v>
      </c>
      <c r="E146" s="44">
        <v>270000</v>
      </c>
      <c r="F146" s="78">
        <v>0</v>
      </c>
      <c r="G146" s="62">
        <f t="shared" si="9"/>
        <v>-270000</v>
      </c>
    </row>
    <row r="147" spans="1:9" s="52" customFormat="1" ht="18" customHeight="1">
      <c r="A147" s="69"/>
      <c r="B147" s="69"/>
      <c r="C147" s="122"/>
      <c r="D147" s="79" t="s">
        <v>286</v>
      </c>
      <c r="E147" s="44">
        <v>585000</v>
      </c>
      <c r="F147" s="78">
        <v>0</v>
      </c>
      <c r="G147" s="62">
        <f t="shared" si="9"/>
        <v>-585000</v>
      </c>
    </row>
    <row r="148" spans="1:9" s="52" customFormat="1" ht="18" customHeight="1">
      <c r="A148" s="69"/>
      <c r="B148" s="69"/>
      <c r="C148" s="122"/>
      <c r="D148" s="79" t="s">
        <v>166</v>
      </c>
      <c r="E148" s="44">
        <v>32400000</v>
      </c>
      <c r="F148" s="78">
        <v>0</v>
      </c>
      <c r="G148" s="62">
        <f t="shared" si="9"/>
        <v>-32400000</v>
      </c>
    </row>
    <row r="149" spans="1:9" s="52" customFormat="1" ht="18" customHeight="1">
      <c r="A149" s="69"/>
      <c r="B149" s="69"/>
      <c r="C149" s="122"/>
      <c r="D149" s="79" t="s">
        <v>287</v>
      </c>
      <c r="E149" s="44">
        <v>17550000</v>
      </c>
      <c r="F149" s="78">
        <v>0</v>
      </c>
      <c r="G149" s="62">
        <f t="shared" si="9"/>
        <v>-17550000</v>
      </c>
    </row>
    <row r="150" spans="1:9" s="52" customFormat="1" ht="18" customHeight="1">
      <c r="A150" s="69"/>
      <c r="B150" s="69"/>
      <c r="C150" s="122"/>
      <c r="D150" s="79" t="s">
        <v>96</v>
      </c>
      <c r="E150" s="44">
        <v>570000</v>
      </c>
      <c r="F150" s="78">
        <v>0</v>
      </c>
      <c r="G150" s="62">
        <f t="shared" si="9"/>
        <v>-570000</v>
      </c>
    </row>
    <row r="151" spans="1:9" s="52" customFormat="1" ht="18" customHeight="1">
      <c r="A151" s="69"/>
      <c r="B151" s="69"/>
      <c r="C151" s="122"/>
      <c r="D151" s="79" t="s">
        <v>214</v>
      </c>
      <c r="E151" s="44">
        <v>700000</v>
      </c>
      <c r="F151" s="78">
        <v>0</v>
      </c>
      <c r="G151" s="62">
        <f t="shared" si="9"/>
        <v>-700000</v>
      </c>
    </row>
    <row r="152" spans="1:9" s="52" customFormat="1" ht="18" customHeight="1">
      <c r="A152" s="69"/>
      <c r="B152" s="69"/>
      <c r="C152" s="157" t="s">
        <v>344</v>
      </c>
      <c r="D152" s="116" t="s">
        <v>208</v>
      </c>
      <c r="E152" s="44">
        <v>1000000</v>
      </c>
      <c r="F152" s="55">
        <v>1000000</v>
      </c>
      <c r="G152" s="62">
        <f t="shared" si="9"/>
        <v>0</v>
      </c>
      <c r="H152" s="56">
        <f>SUM(F152:F153)</f>
        <v>4693540</v>
      </c>
    </row>
    <row r="153" spans="1:9" s="52" customFormat="1" ht="18" customHeight="1">
      <c r="A153" s="69"/>
      <c r="B153" s="69"/>
      <c r="C153" s="160"/>
      <c r="D153" s="113" t="s">
        <v>209</v>
      </c>
      <c r="E153" s="55">
        <v>4500000</v>
      </c>
      <c r="F153" s="55">
        <v>3693540</v>
      </c>
      <c r="G153" s="62">
        <f t="shared" si="9"/>
        <v>-806460</v>
      </c>
    </row>
    <row r="154" spans="1:9" s="52" customFormat="1" ht="18.75" customHeight="1">
      <c r="A154" s="111"/>
      <c r="B154" s="111"/>
      <c r="C154" s="75" t="s">
        <v>355</v>
      </c>
      <c r="D154" s="79" t="s">
        <v>166</v>
      </c>
      <c r="E154" s="44">
        <v>0</v>
      </c>
      <c r="F154" s="78">
        <v>7200000</v>
      </c>
      <c r="G154" s="62">
        <f t="shared" ref="G154:G156" si="11">SUM(F154-E154)</f>
        <v>7200000</v>
      </c>
      <c r="H154" s="56">
        <f>SUM(F154:F156)</f>
        <v>11038000</v>
      </c>
    </row>
    <row r="155" spans="1:9" s="52" customFormat="1" ht="18" customHeight="1">
      <c r="A155" s="111"/>
      <c r="B155" s="111"/>
      <c r="C155" s="122"/>
      <c r="D155" s="79" t="s">
        <v>167</v>
      </c>
      <c r="E155" s="44">
        <v>0</v>
      </c>
      <c r="F155" s="78">
        <v>2848000</v>
      </c>
      <c r="G155" s="62">
        <f t="shared" si="11"/>
        <v>2848000</v>
      </c>
    </row>
    <row r="156" spans="1:9" s="52" customFormat="1" ht="18" customHeight="1">
      <c r="A156" s="111"/>
      <c r="B156" s="111"/>
      <c r="C156" s="122"/>
      <c r="D156" s="79" t="s">
        <v>179</v>
      </c>
      <c r="E156" s="44">
        <v>0</v>
      </c>
      <c r="F156" s="78">
        <v>990000</v>
      </c>
      <c r="G156" s="62">
        <f t="shared" si="11"/>
        <v>990000</v>
      </c>
    </row>
    <row r="157" spans="1:9" ht="18" customHeight="1">
      <c r="A157" s="60"/>
      <c r="B157" s="59" t="s">
        <v>225</v>
      </c>
      <c r="C157" s="81" t="s">
        <v>119</v>
      </c>
      <c r="D157" s="94" t="s">
        <v>109</v>
      </c>
      <c r="E157" s="43">
        <v>2000000</v>
      </c>
      <c r="F157" s="78">
        <v>0</v>
      </c>
      <c r="G157" s="62">
        <f t="shared" si="9"/>
        <v>-2000000</v>
      </c>
      <c r="H157" s="40">
        <f>SUM(E157:E160)</f>
        <v>2584400</v>
      </c>
      <c r="I157" s="40">
        <f>SUM(E157:E191)</f>
        <v>362344400</v>
      </c>
    </row>
    <row r="158" spans="1:9" ht="18" customHeight="1">
      <c r="A158" s="60"/>
      <c r="B158" s="60"/>
      <c r="C158" s="82"/>
      <c r="D158" s="94" t="s">
        <v>166</v>
      </c>
      <c r="E158" s="43">
        <v>277200</v>
      </c>
      <c r="F158" s="78">
        <v>0</v>
      </c>
      <c r="G158" s="62">
        <f t="shared" si="9"/>
        <v>-277200</v>
      </c>
    </row>
    <row r="159" spans="1:9" ht="18" customHeight="1">
      <c r="A159" s="60"/>
      <c r="B159" s="60"/>
      <c r="C159" s="82"/>
      <c r="D159" s="94" t="s">
        <v>167</v>
      </c>
      <c r="E159" s="43">
        <v>182400</v>
      </c>
      <c r="F159" s="78">
        <v>0</v>
      </c>
      <c r="G159" s="62">
        <f t="shared" si="9"/>
        <v>-182400</v>
      </c>
    </row>
    <row r="160" spans="1:9" ht="18" customHeight="1">
      <c r="A160" s="60"/>
      <c r="B160" s="60"/>
      <c r="C160" s="83"/>
      <c r="D160" s="94" t="s">
        <v>164</v>
      </c>
      <c r="E160" s="43">
        <v>124800</v>
      </c>
      <c r="F160" s="78">
        <v>0</v>
      </c>
      <c r="G160" s="62">
        <f t="shared" si="9"/>
        <v>-124800</v>
      </c>
    </row>
    <row r="161" spans="1:9" ht="18" customHeight="1">
      <c r="A161" s="60"/>
      <c r="B161" s="60"/>
      <c r="C161" s="81" t="s">
        <v>338</v>
      </c>
      <c r="D161" s="94" t="s">
        <v>177</v>
      </c>
      <c r="E161" s="43">
        <v>700000</v>
      </c>
      <c r="F161" s="78">
        <v>0</v>
      </c>
      <c r="G161" s="62">
        <f t="shared" si="9"/>
        <v>-700000</v>
      </c>
      <c r="H161" s="40">
        <f>SUM(E161:E166)</f>
        <v>34380000</v>
      </c>
      <c r="I161" s="40"/>
    </row>
    <row r="162" spans="1:9" ht="18" customHeight="1">
      <c r="A162" s="60"/>
      <c r="B162" s="60"/>
      <c r="C162" s="127"/>
      <c r="D162" s="94" t="s">
        <v>178</v>
      </c>
      <c r="E162" s="43">
        <v>480000</v>
      </c>
      <c r="F162" s="78">
        <v>0</v>
      </c>
      <c r="G162" s="62">
        <f t="shared" si="9"/>
        <v>-480000</v>
      </c>
      <c r="H162" s="40"/>
      <c r="I162" s="40"/>
    </row>
    <row r="163" spans="1:9" ht="18" customHeight="1">
      <c r="A163" s="60"/>
      <c r="B163" s="60"/>
      <c r="C163" s="82"/>
      <c r="D163" s="94" t="s">
        <v>179</v>
      </c>
      <c r="E163" s="43">
        <v>2000000</v>
      </c>
      <c r="F163" s="78">
        <v>0</v>
      </c>
      <c r="G163" s="62">
        <f t="shared" si="9"/>
        <v>-2000000</v>
      </c>
    </row>
    <row r="164" spans="1:9" ht="18" customHeight="1">
      <c r="A164" s="60"/>
      <c r="B164" s="60"/>
      <c r="C164" s="82"/>
      <c r="D164" s="94" t="s">
        <v>180</v>
      </c>
      <c r="E164" s="43">
        <v>24000000</v>
      </c>
      <c r="F164" s="78">
        <v>0</v>
      </c>
      <c r="G164" s="62">
        <f t="shared" si="9"/>
        <v>-24000000</v>
      </c>
    </row>
    <row r="165" spans="1:9" ht="18" customHeight="1">
      <c r="A165" s="60"/>
      <c r="B165" s="60"/>
      <c r="C165" s="82"/>
      <c r="D165" s="94" t="s">
        <v>181</v>
      </c>
      <c r="E165" s="43">
        <v>3840000</v>
      </c>
      <c r="F165" s="78">
        <v>0</v>
      </c>
      <c r="G165" s="62">
        <f t="shared" si="9"/>
        <v>-3840000</v>
      </c>
    </row>
    <row r="166" spans="1:9" ht="18" customHeight="1">
      <c r="A166" s="60"/>
      <c r="B166" s="60"/>
      <c r="C166" s="83"/>
      <c r="D166" s="94" t="s">
        <v>182</v>
      </c>
      <c r="E166" s="43">
        <v>3360000</v>
      </c>
      <c r="F166" s="78">
        <v>0</v>
      </c>
      <c r="G166" s="62">
        <f t="shared" si="9"/>
        <v>-3360000</v>
      </c>
    </row>
    <row r="167" spans="1:9" s="66" customFormat="1" ht="16.5">
      <c r="A167" s="90"/>
      <c r="B167" s="90"/>
      <c r="C167" s="123" t="s">
        <v>42</v>
      </c>
      <c r="D167" s="54" t="s">
        <v>193</v>
      </c>
      <c r="E167" s="44">
        <v>297000000</v>
      </c>
      <c r="F167" s="44">
        <v>295500000</v>
      </c>
      <c r="G167" s="62">
        <f t="shared" si="9"/>
        <v>-1500000</v>
      </c>
      <c r="H167" s="56"/>
    </row>
    <row r="168" spans="1:9" ht="18.75" customHeight="1">
      <c r="A168" s="53" t="s">
        <v>87</v>
      </c>
      <c r="B168" s="53" t="s">
        <v>88</v>
      </c>
      <c r="C168" s="53" t="s">
        <v>89</v>
      </c>
      <c r="D168" s="117" t="s">
        <v>90</v>
      </c>
      <c r="E168" s="89" t="s">
        <v>91</v>
      </c>
      <c r="F168" s="89" t="s">
        <v>387</v>
      </c>
      <c r="G168" s="48" t="s">
        <v>337</v>
      </c>
    </row>
    <row r="169" spans="1:9" s="66" customFormat="1" ht="16.5">
      <c r="A169" s="67" t="s">
        <v>7</v>
      </c>
      <c r="B169" s="67" t="s">
        <v>226</v>
      </c>
      <c r="C169" s="75" t="s">
        <v>215</v>
      </c>
      <c r="D169" s="54" t="s">
        <v>216</v>
      </c>
      <c r="E169" s="44">
        <v>2400000</v>
      </c>
      <c r="F169" s="44">
        <v>1900000</v>
      </c>
      <c r="G169" s="62">
        <f t="shared" si="9"/>
        <v>-500000</v>
      </c>
      <c r="H169" s="56">
        <f>SUM(F169:F178)</f>
        <v>9000000</v>
      </c>
    </row>
    <row r="170" spans="1:9" s="66" customFormat="1" ht="16.5">
      <c r="A170" s="68"/>
      <c r="B170" s="68"/>
      <c r="C170" s="122"/>
      <c r="D170" s="54" t="s">
        <v>181</v>
      </c>
      <c r="E170" s="44">
        <v>1320000</v>
      </c>
      <c r="F170" s="44">
        <v>860000</v>
      </c>
      <c r="G170" s="62">
        <f t="shared" si="9"/>
        <v>-460000</v>
      </c>
      <c r="H170" s="52"/>
    </row>
    <row r="171" spans="1:9" s="66" customFormat="1" ht="16.5">
      <c r="A171" s="68"/>
      <c r="B171" s="68"/>
      <c r="C171" s="122"/>
      <c r="D171" s="54" t="s">
        <v>217</v>
      </c>
      <c r="E171" s="44">
        <v>1200000</v>
      </c>
      <c r="F171" s="44">
        <v>700000</v>
      </c>
      <c r="G171" s="62">
        <f t="shared" si="9"/>
        <v>-500000</v>
      </c>
      <c r="H171" s="52"/>
    </row>
    <row r="172" spans="1:9" s="66" customFormat="1" ht="16.5">
      <c r="A172" s="68"/>
      <c r="B172" s="68"/>
      <c r="C172" s="122"/>
      <c r="D172" s="54" t="s">
        <v>182</v>
      </c>
      <c r="E172" s="44">
        <v>1352000</v>
      </c>
      <c r="F172" s="44">
        <v>1075000</v>
      </c>
      <c r="G172" s="62">
        <f t="shared" si="9"/>
        <v>-277000</v>
      </c>
      <c r="H172" s="52"/>
    </row>
    <row r="173" spans="1:9" s="66" customFormat="1" ht="16.5">
      <c r="A173" s="68"/>
      <c r="B173" s="68"/>
      <c r="C173" s="122"/>
      <c r="D173" s="54" t="s">
        <v>190</v>
      </c>
      <c r="E173" s="44">
        <v>400000</v>
      </c>
      <c r="F173" s="44">
        <v>352000</v>
      </c>
      <c r="G173" s="62">
        <f t="shared" si="9"/>
        <v>-48000</v>
      </c>
      <c r="H173" s="52"/>
    </row>
    <row r="174" spans="1:9" s="66" customFormat="1" ht="16.5">
      <c r="A174" s="68"/>
      <c r="B174" s="68"/>
      <c r="C174" s="122"/>
      <c r="D174" s="54" t="s">
        <v>183</v>
      </c>
      <c r="E174" s="44">
        <v>200000</v>
      </c>
      <c r="F174" s="44">
        <v>110000</v>
      </c>
      <c r="G174" s="62">
        <f t="shared" si="9"/>
        <v>-90000</v>
      </c>
      <c r="H174" s="52"/>
    </row>
    <row r="175" spans="1:9" s="66" customFormat="1" ht="16.5">
      <c r="A175" s="68"/>
      <c r="B175" s="68"/>
      <c r="C175" s="122"/>
      <c r="D175" s="54" t="s">
        <v>218</v>
      </c>
      <c r="E175" s="44">
        <v>1900000</v>
      </c>
      <c r="F175" s="78">
        <v>3000000</v>
      </c>
      <c r="G175" s="62">
        <f t="shared" si="9"/>
        <v>1100000</v>
      </c>
      <c r="H175" s="52"/>
    </row>
    <row r="176" spans="1:9" s="66" customFormat="1" ht="16.5">
      <c r="A176" s="68"/>
      <c r="B176" s="68"/>
      <c r="C176" s="122"/>
      <c r="D176" s="54" t="s">
        <v>185</v>
      </c>
      <c r="E176" s="44">
        <v>228000</v>
      </c>
      <c r="F176" s="78">
        <v>82400</v>
      </c>
      <c r="G176" s="62">
        <f t="shared" si="9"/>
        <v>-145600</v>
      </c>
      <c r="H176" s="56"/>
    </row>
    <row r="177" spans="1:258" s="66" customFormat="1" ht="16.5">
      <c r="A177" s="68"/>
      <c r="B177" s="68"/>
      <c r="C177" s="122"/>
      <c r="D177" s="54" t="s">
        <v>349</v>
      </c>
      <c r="E177" s="44">
        <v>0</v>
      </c>
      <c r="F177" s="78">
        <v>575960</v>
      </c>
      <c r="G177" s="62">
        <f t="shared" ref="G177" si="12">SUM(F177-E177)</f>
        <v>575960</v>
      </c>
      <c r="H177" s="56"/>
    </row>
    <row r="178" spans="1:258" s="66" customFormat="1" ht="16.5">
      <c r="A178" s="68"/>
      <c r="B178" s="68"/>
      <c r="C178" s="122"/>
      <c r="D178" s="54" t="s">
        <v>264</v>
      </c>
      <c r="E178" s="44">
        <v>0</v>
      </c>
      <c r="F178" s="78">
        <v>344640</v>
      </c>
      <c r="G178" s="62">
        <f t="shared" ref="G178" si="13">SUM(F178-E178)</f>
        <v>344640</v>
      </c>
      <c r="H178" s="56"/>
    </row>
    <row r="179" spans="1:258" s="66" customFormat="1" ht="16.5">
      <c r="A179" s="68"/>
      <c r="B179" s="68"/>
      <c r="C179" s="75" t="s">
        <v>219</v>
      </c>
      <c r="D179" s="54" t="s">
        <v>181</v>
      </c>
      <c r="E179" s="44">
        <v>3000000</v>
      </c>
      <c r="F179" s="78">
        <v>0</v>
      </c>
      <c r="G179" s="62">
        <f t="shared" ref="G179:G269" si="14">SUM(F179-E179)</f>
        <v>-3000000</v>
      </c>
      <c r="H179" s="56"/>
    </row>
    <row r="180" spans="1:258" s="66" customFormat="1" ht="16.5">
      <c r="A180" s="68"/>
      <c r="B180" s="68"/>
      <c r="C180" s="122"/>
      <c r="D180" s="54" t="s">
        <v>182</v>
      </c>
      <c r="E180" s="44">
        <v>1500000</v>
      </c>
      <c r="F180" s="78">
        <v>0</v>
      </c>
      <c r="G180" s="62">
        <f t="shared" si="14"/>
        <v>-1500000</v>
      </c>
      <c r="H180" s="52"/>
    </row>
    <row r="181" spans="1:258" s="66" customFormat="1" ht="16.5">
      <c r="A181" s="68"/>
      <c r="B181" s="68"/>
      <c r="C181" s="122"/>
      <c r="D181" s="54" t="s">
        <v>184</v>
      </c>
      <c r="E181" s="44">
        <v>1500000</v>
      </c>
      <c r="F181" s="78">
        <v>0</v>
      </c>
      <c r="G181" s="62">
        <f t="shared" si="14"/>
        <v>-1500000</v>
      </c>
      <c r="H181" s="52"/>
    </row>
    <row r="182" spans="1:258" s="66" customFormat="1" ht="16.5">
      <c r="A182" s="68"/>
      <c r="B182" s="68"/>
      <c r="C182" s="122"/>
      <c r="D182" s="54" t="s">
        <v>187</v>
      </c>
      <c r="E182" s="44">
        <v>2100000</v>
      </c>
      <c r="F182" s="78">
        <v>0</v>
      </c>
      <c r="G182" s="62">
        <f t="shared" si="14"/>
        <v>-2100000</v>
      </c>
      <c r="H182" s="56"/>
    </row>
    <row r="183" spans="1:258" s="66" customFormat="1" ht="16.5">
      <c r="A183" s="68"/>
      <c r="B183" s="68"/>
      <c r="C183" s="75" t="s">
        <v>156</v>
      </c>
      <c r="D183" s="54" t="s">
        <v>217</v>
      </c>
      <c r="E183" s="44">
        <v>120000</v>
      </c>
      <c r="F183" s="78">
        <v>0</v>
      </c>
      <c r="G183" s="62">
        <f t="shared" si="14"/>
        <v>-120000</v>
      </c>
      <c r="H183" s="56"/>
    </row>
    <row r="184" spans="1:258" s="66" customFormat="1" ht="16.5">
      <c r="A184" s="68"/>
      <c r="B184" s="68"/>
      <c r="C184" s="76"/>
      <c r="D184" s="54" t="s">
        <v>182</v>
      </c>
      <c r="E184" s="44">
        <v>360000</v>
      </c>
      <c r="F184" s="78">
        <v>0</v>
      </c>
      <c r="G184" s="62">
        <f t="shared" si="14"/>
        <v>-360000</v>
      </c>
      <c r="H184" s="56"/>
    </row>
    <row r="185" spans="1:258" ht="18" customHeight="1">
      <c r="A185" s="60"/>
      <c r="B185" s="60"/>
      <c r="C185" s="75" t="s">
        <v>120</v>
      </c>
      <c r="D185" s="116" t="s">
        <v>221</v>
      </c>
      <c r="E185" s="44">
        <v>600000</v>
      </c>
      <c r="F185" s="44">
        <v>600000</v>
      </c>
      <c r="G185" s="62">
        <f t="shared" si="14"/>
        <v>0</v>
      </c>
      <c r="H185" s="40">
        <f>SUM(F185:F186)</f>
        <v>7300000</v>
      </c>
      <c r="I185" s="40"/>
    </row>
    <row r="186" spans="1:258" ht="18" customHeight="1">
      <c r="A186" s="60"/>
      <c r="B186" s="60"/>
      <c r="C186" s="76"/>
      <c r="D186" s="116" t="s">
        <v>196</v>
      </c>
      <c r="E186" s="44">
        <v>0</v>
      </c>
      <c r="F186" s="44">
        <v>6700000</v>
      </c>
      <c r="G186" s="62">
        <f t="shared" ref="G186" si="15">SUM(F186-E186)</f>
        <v>6700000</v>
      </c>
      <c r="I186" s="40"/>
    </row>
    <row r="187" spans="1:258" s="66" customFormat="1" ht="16.5">
      <c r="A187" s="68"/>
      <c r="B187" s="68"/>
      <c r="C187" s="75" t="s">
        <v>289</v>
      </c>
      <c r="D187" s="54" t="s">
        <v>216</v>
      </c>
      <c r="E187" s="44">
        <v>500000</v>
      </c>
      <c r="F187" s="78">
        <v>0</v>
      </c>
      <c r="G187" s="62">
        <f t="shared" si="14"/>
        <v>-500000</v>
      </c>
      <c r="H187" s="56">
        <f>SUM(F187:F191,F187:F191)</f>
        <v>0</v>
      </c>
    </row>
    <row r="188" spans="1:258" s="66" customFormat="1" ht="16.5">
      <c r="A188" s="68"/>
      <c r="B188" s="68"/>
      <c r="C188" s="122"/>
      <c r="D188" s="54" t="s">
        <v>290</v>
      </c>
      <c r="E188" s="44">
        <v>7500000</v>
      </c>
      <c r="F188" s="78">
        <v>0</v>
      </c>
      <c r="G188" s="62">
        <f t="shared" si="14"/>
        <v>-7500000</v>
      </c>
      <c r="H188" s="52"/>
    </row>
    <row r="189" spans="1:258" s="66" customFormat="1" ht="16.5">
      <c r="A189" s="68"/>
      <c r="B189" s="68"/>
      <c r="C189" s="122"/>
      <c r="D189" s="54" t="s">
        <v>284</v>
      </c>
      <c r="E189" s="44">
        <v>1000000</v>
      </c>
      <c r="F189" s="78">
        <v>0</v>
      </c>
      <c r="G189" s="62">
        <f t="shared" si="14"/>
        <v>-1000000</v>
      </c>
      <c r="H189" s="52"/>
    </row>
    <row r="190" spans="1:258" s="66" customFormat="1" ht="16.5">
      <c r="A190" s="68"/>
      <c r="B190" s="68"/>
      <c r="C190" s="122"/>
      <c r="D190" s="54" t="s">
        <v>187</v>
      </c>
      <c r="E190" s="44">
        <v>1000000</v>
      </c>
      <c r="F190" s="78">
        <v>0</v>
      </c>
      <c r="G190" s="62">
        <f t="shared" si="14"/>
        <v>-1000000</v>
      </c>
      <c r="H190" s="56"/>
    </row>
    <row r="191" spans="1:258" s="66" customFormat="1" ht="16.5">
      <c r="A191" s="68"/>
      <c r="B191" s="68"/>
      <c r="C191" s="76"/>
      <c r="D191" s="54" t="s">
        <v>184</v>
      </c>
      <c r="E191" s="44">
        <v>200000</v>
      </c>
      <c r="F191" s="78">
        <v>0</v>
      </c>
      <c r="G191" s="62">
        <f t="shared" si="14"/>
        <v>-200000</v>
      </c>
      <c r="H191" s="56"/>
    </row>
    <row r="192" spans="1:258" ht="18" customHeight="1">
      <c r="A192" s="111"/>
      <c r="B192" s="131"/>
      <c r="C192" s="75" t="s">
        <v>332</v>
      </c>
      <c r="D192" s="116" t="s">
        <v>196</v>
      </c>
      <c r="E192" s="44">
        <v>0</v>
      </c>
      <c r="F192" s="44">
        <v>5200000</v>
      </c>
      <c r="G192" s="62">
        <f>SUM(F192-E192)</f>
        <v>5200000</v>
      </c>
      <c r="H192" s="56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2"/>
      <c r="BD192" s="52"/>
      <c r="BE192" s="52"/>
      <c r="BF192" s="52"/>
      <c r="BG192" s="52"/>
      <c r="BH192" s="52"/>
      <c r="BI192" s="52"/>
      <c r="BJ192" s="52"/>
      <c r="BK192" s="52"/>
      <c r="BL192" s="52"/>
      <c r="BM192" s="52"/>
      <c r="BN192" s="52"/>
      <c r="BO192" s="52"/>
      <c r="BP192" s="52"/>
      <c r="BQ192" s="52"/>
      <c r="BR192" s="52"/>
      <c r="BS192" s="52"/>
      <c r="BT192" s="52"/>
      <c r="BU192" s="52"/>
      <c r="BV192" s="52"/>
      <c r="BW192" s="52"/>
      <c r="BX192" s="52"/>
      <c r="BY192" s="52"/>
      <c r="BZ192" s="52"/>
      <c r="CA192" s="52"/>
      <c r="CB192" s="52"/>
      <c r="CC192" s="52"/>
      <c r="CD192" s="52"/>
      <c r="CE192" s="52"/>
      <c r="CF192" s="52"/>
      <c r="CG192" s="52"/>
      <c r="CH192" s="52"/>
      <c r="CI192" s="52"/>
      <c r="CJ192" s="52"/>
      <c r="CK192" s="52"/>
      <c r="CL192" s="52"/>
      <c r="CM192" s="52"/>
      <c r="CN192" s="52"/>
      <c r="CO192" s="52"/>
      <c r="CP192" s="52"/>
      <c r="CQ192" s="52"/>
      <c r="CR192" s="52"/>
      <c r="CS192" s="52"/>
      <c r="CT192" s="52"/>
      <c r="CU192" s="52"/>
      <c r="CV192" s="52"/>
      <c r="CW192" s="52"/>
      <c r="CX192" s="52"/>
      <c r="CY192" s="52"/>
      <c r="CZ192" s="52"/>
      <c r="DA192" s="52"/>
      <c r="DB192" s="52"/>
      <c r="DC192" s="52"/>
      <c r="DD192" s="52"/>
      <c r="DE192" s="52"/>
      <c r="DF192" s="52"/>
      <c r="DG192" s="52"/>
      <c r="DH192" s="52"/>
      <c r="DI192" s="52"/>
      <c r="DJ192" s="52"/>
      <c r="DK192" s="52"/>
      <c r="DL192" s="52"/>
      <c r="DM192" s="52"/>
      <c r="DN192" s="52"/>
      <c r="DO192" s="52"/>
      <c r="DP192" s="52"/>
      <c r="DQ192" s="52"/>
      <c r="DR192" s="52"/>
      <c r="DS192" s="52"/>
      <c r="DT192" s="52"/>
      <c r="DU192" s="52"/>
      <c r="DV192" s="52"/>
      <c r="DW192" s="52"/>
      <c r="DX192" s="52"/>
      <c r="DY192" s="52"/>
      <c r="DZ192" s="52"/>
      <c r="EA192" s="52"/>
      <c r="EB192" s="52"/>
      <c r="EC192" s="52"/>
      <c r="ED192" s="52"/>
      <c r="EE192" s="52"/>
      <c r="EF192" s="52"/>
      <c r="EG192" s="52"/>
      <c r="EH192" s="52"/>
      <c r="EI192" s="52"/>
      <c r="EJ192" s="52"/>
      <c r="EK192" s="52"/>
      <c r="EL192" s="52"/>
      <c r="EM192" s="52"/>
      <c r="EN192" s="52"/>
      <c r="EO192" s="52"/>
      <c r="EP192" s="52"/>
      <c r="EQ192" s="52"/>
      <c r="ER192" s="52"/>
      <c r="ES192" s="52"/>
      <c r="ET192" s="52"/>
      <c r="EU192" s="52"/>
      <c r="EV192" s="52"/>
      <c r="EW192" s="52"/>
      <c r="EX192" s="52"/>
      <c r="EY192" s="52"/>
      <c r="EZ192" s="52"/>
      <c r="FA192" s="52"/>
      <c r="FB192" s="52"/>
      <c r="FC192" s="52"/>
      <c r="FD192" s="52"/>
      <c r="FE192" s="52"/>
      <c r="FF192" s="52"/>
      <c r="FG192" s="52"/>
      <c r="FH192" s="52"/>
      <c r="FI192" s="52"/>
      <c r="FJ192" s="52"/>
      <c r="FK192" s="52"/>
      <c r="FL192" s="52"/>
      <c r="FM192" s="52"/>
      <c r="FN192" s="52"/>
      <c r="FO192" s="52"/>
      <c r="FP192" s="52"/>
      <c r="FQ192" s="52"/>
      <c r="FR192" s="52"/>
      <c r="FS192" s="52"/>
      <c r="FT192" s="52"/>
      <c r="FU192" s="52"/>
      <c r="FV192" s="52"/>
      <c r="FW192" s="52"/>
      <c r="FX192" s="52"/>
      <c r="FY192" s="52"/>
      <c r="FZ192" s="52"/>
      <c r="GA192" s="52"/>
      <c r="GB192" s="52"/>
      <c r="GC192" s="52"/>
      <c r="GD192" s="52"/>
      <c r="GE192" s="52"/>
      <c r="GF192" s="52"/>
      <c r="GG192" s="52"/>
      <c r="GH192" s="52"/>
      <c r="GI192" s="52"/>
      <c r="GJ192" s="52"/>
      <c r="GK192" s="52"/>
      <c r="GL192" s="52"/>
      <c r="GM192" s="52"/>
      <c r="GN192" s="52"/>
      <c r="GO192" s="52"/>
      <c r="GP192" s="52"/>
      <c r="GQ192" s="52"/>
      <c r="GR192" s="52"/>
      <c r="GS192" s="52"/>
      <c r="GT192" s="52"/>
      <c r="GU192" s="52"/>
      <c r="GV192" s="52"/>
      <c r="GW192" s="52"/>
      <c r="GX192" s="52"/>
      <c r="GY192" s="52"/>
      <c r="GZ192" s="52"/>
      <c r="HA192" s="52"/>
      <c r="HB192" s="52"/>
      <c r="HC192" s="52"/>
      <c r="HD192" s="52"/>
      <c r="HE192" s="52"/>
      <c r="HF192" s="52"/>
      <c r="HG192" s="52"/>
      <c r="HH192" s="52"/>
      <c r="HI192" s="52"/>
      <c r="HJ192" s="52"/>
      <c r="HK192" s="52"/>
      <c r="HL192" s="52"/>
      <c r="HM192" s="52"/>
      <c r="HN192" s="52"/>
      <c r="HO192" s="52"/>
      <c r="HP192" s="52"/>
      <c r="HQ192" s="52"/>
      <c r="HR192" s="52"/>
      <c r="HS192" s="52"/>
      <c r="HT192" s="52"/>
      <c r="HU192" s="52"/>
      <c r="HV192" s="52"/>
      <c r="HW192" s="52"/>
      <c r="HX192" s="52"/>
      <c r="HY192" s="52"/>
      <c r="HZ192" s="52"/>
      <c r="IA192" s="52"/>
      <c r="IB192" s="52"/>
      <c r="IC192" s="52"/>
      <c r="ID192" s="52"/>
      <c r="IE192" s="52"/>
      <c r="IF192" s="52"/>
      <c r="IG192" s="52"/>
      <c r="IH192" s="52"/>
      <c r="II192" s="52"/>
      <c r="IJ192" s="52"/>
      <c r="IK192" s="52"/>
      <c r="IL192" s="52"/>
      <c r="IM192" s="52"/>
      <c r="IN192" s="52"/>
      <c r="IO192" s="52"/>
      <c r="IP192" s="52"/>
      <c r="IQ192" s="52"/>
      <c r="IR192" s="52"/>
      <c r="IS192" s="52"/>
      <c r="IT192" s="52"/>
      <c r="IU192" s="52"/>
      <c r="IV192" s="52"/>
      <c r="IW192" s="52"/>
      <c r="IX192" s="52"/>
    </row>
    <row r="193" spans="1:258" s="66" customFormat="1" ht="16.5">
      <c r="A193" s="68"/>
      <c r="B193" s="68"/>
      <c r="C193" s="75" t="s">
        <v>381</v>
      </c>
      <c r="D193" s="54" t="s">
        <v>197</v>
      </c>
      <c r="E193" s="44">
        <v>0</v>
      </c>
      <c r="F193" s="78">
        <v>1330000</v>
      </c>
      <c r="G193" s="62">
        <f t="shared" ref="G193:G195" si="16">SUM(F193-E193)</f>
        <v>1330000</v>
      </c>
      <c r="H193" s="56">
        <f>SUM(F193:F195)</f>
        <v>2080000</v>
      </c>
    </row>
    <row r="194" spans="1:258" s="66" customFormat="1" ht="16.5">
      <c r="A194" s="68"/>
      <c r="B194" s="68"/>
      <c r="C194" s="122"/>
      <c r="D194" s="54" t="s">
        <v>190</v>
      </c>
      <c r="E194" s="44">
        <v>0</v>
      </c>
      <c r="F194" s="78">
        <v>450000</v>
      </c>
      <c r="G194" s="62">
        <f t="shared" si="16"/>
        <v>450000</v>
      </c>
      <c r="H194" s="52"/>
    </row>
    <row r="195" spans="1:258" s="66" customFormat="1" ht="16.5">
      <c r="A195" s="68"/>
      <c r="B195" s="68"/>
      <c r="C195" s="122"/>
      <c r="D195" s="54" t="s">
        <v>216</v>
      </c>
      <c r="E195" s="44">
        <v>0</v>
      </c>
      <c r="F195" s="78">
        <v>300000</v>
      </c>
      <c r="G195" s="62">
        <f t="shared" si="16"/>
        <v>300000</v>
      </c>
      <c r="H195" s="52"/>
    </row>
    <row r="196" spans="1:258" ht="18" customHeight="1">
      <c r="A196" s="69"/>
      <c r="B196" s="49" t="s">
        <v>256</v>
      </c>
      <c r="C196" s="75" t="s">
        <v>18</v>
      </c>
      <c r="D196" s="116" t="s">
        <v>278</v>
      </c>
      <c r="E196" s="44">
        <v>230400000</v>
      </c>
      <c r="F196" s="44">
        <v>172500000</v>
      </c>
      <c r="G196" s="62">
        <f t="shared" si="14"/>
        <v>-57900000</v>
      </c>
      <c r="H196" s="56">
        <f>SUM(F196:F199)</f>
        <v>239005000</v>
      </c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I196" s="52"/>
      <c r="AJ196" s="52"/>
      <c r="AK196" s="52"/>
      <c r="AL196" s="52"/>
      <c r="AM196" s="52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2"/>
      <c r="BK196" s="52"/>
      <c r="BL196" s="52"/>
      <c r="BM196" s="52"/>
      <c r="BN196" s="52"/>
      <c r="BO196" s="52"/>
      <c r="BP196" s="52"/>
      <c r="BQ196" s="52"/>
      <c r="BR196" s="52"/>
      <c r="BS196" s="52"/>
      <c r="BT196" s="52"/>
      <c r="BU196" s="52"/>
      <c r="BV196" s="52"/>
      <c r="BW196" s="52"/>
      <c r="BX196" s="52"/>
      <c r="BY196" s="52"/>
      <c r="BZ196" s="52"/>
      <c r="CA196" s="52"/>
      <c r="CB196" s="52"/>
      <c r="CC196" s="52"/>
      <c r="CD196" s="52"/>
      <c r="CE196" s="52"/>
      <c r="CF196" s="52"/>
      <c r="CG196" s="52"/>
      <c r="CH196" s="52"/>
      <c r="CI196" s="52"/>
      <c r="CJ196" s="52"/>
      <c r="CK196" s="52"/>
      <c r="CL196" s="52"/>
      <c r="CM196" s="52"/>
      <c r="CN196" s="52"/>
      <c r="CO196" s="52"/>
      <c r="CP196" s="52"/>
      <c r="CQ196" s="52"/>
      <c r="CR196" s="52"/>
      <c r="CS196" s="52"/>
      <c r="CT196" s="52"/>
      <c r="CU196" s="52"/>
      <c r="CV196" s="52"/>
      <c r="CW196" s="52"/>
      <c r="CX196" s="52"/>
      <c r="CY196" s="52"/>
      <c r="CZ196" s="52"/>
      <c r="DA196" s="52"/>
      <c r="DB196" s="52"/>
      <c r="DC196" s="52"/>
      <c r="DD196" s="52"/>
      <c r="DE196" s="52"/>
      <c r="DF196" s="52"/>
      <c r="DG196" s="52"/>
      <c r="DH196" s="52"/>
      <c r="DI196" s="52"/>
      <c r="DJ196" s="52"/>
      <c r="DK196" s="52"/>
      <c r="DL196" s="52"/>
      <c r="DM196" s="52"/>
      <c r="DN196" s="52"/>
      <c r="DO196" s="52"/>
      <c r="DP196" s="52"/>
      <c r="DQ196" s="52"/>
      <c r="DR196" s="52"/>
      <c r="DS196" s="52"/>
      <c r="DT196" s="52"/>
      <c r="DU196" s="52"/>
      <c r="DV196" s="52"/>
      <c r="DW196" s="52"/>
      <c r="DX196" s="52"/>
      <c r="DY196" s="52"/>
      <c r="DZ196" s="52"/>
      <c r="EA196" s="52"/>
      <c r="EB196" s="52"/>
      <c r="EC196" s="52"/>
      <c r="ED196" s="52"/>
      <c r="EE196" s="52"/>
      <c r="EF196" s="52"/>
      <c r="EG196" s="52"/>
      <c r="EH196" s="52"/>
      <c r="EI196" s="52"/>
      <c r="EJ196" s="52"/>
      <c r="EK196" s="52"/>
      <c r="EL196" s="52"/>
      <c r="EM196" s="52"/>
      <c r="EN196" s="52"/>
      <c r="EO196" s="52"/>
      <c r="EP196" s="52"/>
      <c r="EQ196" s="52"/>
      <c r="ER196" s="52"/>
      <c r="ES196" s="52"/>
      <c r="ET196" s="52"/>
      <c r="EU196" s="52"/>
      <c r="EV196" s="52"/>
      <c r="EW196" s="52"/>
      <c r="EX196" s="52"/>
      <c r="EY196" s="52"/>
      <c r="EZ196" s="52"/>
      <c r="FA196" s="52"/>
      <c r="FB196" s="52"/>
      <c r="FC196" s="52"/>
      <c r="FD196" s="52"/>
      <c r="FE196" s="52"/>
      <c r="FF196" s="52"/>
      <c r="FG196" s="52"/>
      <c r="FH196" s="52"/>
      <c r="FI196" s="52"/>
      <c r="FJ196" s="52"/>
      <c r="FK196" s="52"/>
      <c r="FL196" s="52"/>
      <c r="FM196" s="52"/>
      <c r="FN196" s="52"/>
      <c r="FO196" s="52"/>
      <c r="FP196" s="52"/>
      <c r="FQ196" s="52"/>
      <c r="FR196" s="52"/>
      <c r="FS196" s="52"/>
      <c r="FT196" s="52"/>
      <c r="FU196" s="52"/>
      <c r="FV196" s="52"/>
      <c r="FW196" s="52"/>
      <c r="FX196" s="52"/>
      <c r="FY196" s="52"/>
      <c r="FZ196" s="52"/>
      <c r="GA196" s="52"/>
      <c r="GB196" s="52"/>
      <c r="GC196" s="52"/>
      <c r="GD196" s="52"/>
      <c r="GE196" s="52"/>
      <c r="GF196" s="52"/>
      <c r="GG196" s="52"/>
      <c r="GH196" s="52"/>
      <c r="GI196" s="52"/>
      <c r="GJ196" s="52"/>
      <c r="GK196" s="52"/>
      <c r="GL196" s="52"/>
      <c r="GM196" s="52"/>
      <c r="GN196" s="52"/>
      <c r="GO196" s="52"/>
      <c r="GP196" s="52"/>
      <c r="GQ196" s="52"/>
      <c r="GR196" s="52"/>
      <c r="GS196" s="52"/>
      <c r="GT196" s="52"/>
      <c r="GU196" s="52"/>
      <c r="GV196" s="52"/>
      <c r="GW196" s="52"/>
      <c r="GX196" s="52"/>
      <c r="GY196" s="52"/>
      <c r="GZ196" s="52"/>
      <c r="HA196" s="52"/>
      <c r="HB196" s="52"/>
      <c r="HC196" s="52"/>
      <c r="HD196" s="52"/>
      <c r="HE196" s="52"/>
      <c r="HF196" s="52"/>
      <c r="HG196" s="52"/>
      <c r="HH196" s="52"/>
      <c r="HI196" s="52"/>
      <c r="HJ196" s="52"/>
      <c r="HK196" s="52"/>
      <c r="HL196" s="52"/>
      <c r="HM196" s="52"/>
      <c r="HN196" s="52"/>
      <c r="HO196" s="52"/>
      <c r="HP196" s="52"/>
      <c r="HQ196" s="52"/>
      <c r="HR196" s="52"/>
      <c r="HS196" s="52"/>
      <c r="HT196" s="52"/>
      <c r="HU196" s="52"/>
      <c r="HV196" s="52"/>
      <c r="HW196" s="52"/>
      <c r="HX196" s="52"/>
      <c r="HY196" s="52"/>
      <c r="HZ196" s="52"/>
      <c r="IA196" s="52"/>
      <c r="IB196" s="52"/>
      <c r="IC196" s="52"/>
      <c r="ID196" s="52"/>
      <c r="IE196" s="52"/>
      <c r="IF196" s="52"/>
      <c r="IG196" s="52"/>
      <c r="IH196" s="52"/>
      <c r="II196" s="52"/>
      <c r="IJ196" s="52"/>
      <c r="IK196" s="52"/>
      <c r="IL196" s="52"/>
      <c r="IM196" s="52"/>
      <c r="IN196" s="52"/>
      <c r="IO196" s="52"/>
      <c r="IP196" s="52"/>
      <c r="IQ196" s="52"/>
      <c r="IR196" s="52"/>
      <c r="IS196" s="52"/>
      <c r="IT196" s="52"/>
      <c r="IU196" s="52"/>
      <c r="IV196" s="52"/>
      <c r="IW196" s="52"/>
      <c r="IX196" s="52"/>
    </row>
    <row r="197" spans="1:258" ht="18" customHeight="1">
      <c r="A197" s="111"/>
      <c r="B197" s="111"/>
      <c r="C197" s="122"/>
      <c r="D197" s="116" t="s">
        <v>350</v>
      </c>
      <c r="E197" s="44">
        <v>0</v>
      </c>
      <c r="F197" s="44">
        <v>58900000</v>
      </c>
      <c r="G197" s="62">
        <f t="shared" ref="G197" si="17">SUM(F197-E197)</f>
        <v>58900000</v>
      </c>
      <c r="H197" s="56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2"/>
      <c r="FC197" s="52"/>
      <c r="FD197" s="52"/>
      <c r="FE197" s="52"/>
      <c r="FF197" s="52"/>
      <c r="FG197" s="52"/>
      <c r="FH197" s="52"/>
      <c r="FI197" s="52"/>
      <c r="FJ197" s="52"/>
      <c r="FK197" s="52"/>
      <c r="FL197" s="52"/>
      <c r="FM197" s="52"/>
      <c r="FN197" s="52"/>
      <c r="FO197" s="52"/>
      <c r="FP197" s="52"/>
      <c r="FQ197" s="52"/>
      <c r="FR197" s="52"/>
      <c r="FS197" s="52"/>
      <c r="FT197" s="52"/>
      <c r="FU197" s="52"/>
      <c r="FV197" s="52"/>
      <c r="FW197" s="52"/>
      <c r="FX197" s="52"/>
      <c r="FY197" s="52"/>
      <c r="FZ197" s="52"/>
      <c r="GA197" s="52"/>
      <c r="GB197" s="52"/>
      <c r="GC197" s="52"/>
      <c r="GD197" s="52"/>
      <c r="GE197" s="52"/>
      <c r="GF197" s="52"/>
      <c r="GG197" s="52"/>
      <c r="GH197" s="52"/>
      <c r="GI197" s="52"/>
      <c r="GJ197" s="52"/>
      <c r="GK197" s="52"/>
      <c r="GL197" s="52"/>
      <c r="GM197" s="52"/>
      <c r="GN197" s="52"/>
      <c r="GO197" s="52"/>
      <c r="GP197" s="52"/>
      <c r="GQ197" s="52"/>
      <c r="GR197" s="52"/>
      <c r="GS197" s="52"/>
      <c r="GT197" s="52"/>
      <c r="GU197" s="52"/>
      <c r="GV197" s="52"/>
      <c r="GW197" s="52"/>
      <c r="GX197" s="52"/>
      <c r="GY197" s="52"/>
      <c r="GZ197" s="52"/>
      <c r="HA197" s="52"/>
      <c r="HB197" s="52"/>
      <c r="HC197" s="52"/>
      <c r="HD197" s="52"/>
      <c r="HE197" s="52"/>
      <c r="HF197" s="52"/>
      <c r="HG197" s="52"/>
      <c r="HH197" s="52"/>
      <c r="HI197" s="52"/>
      <c r="HJ197" s="52"/>
      <c r="HK197" s="52"/>
      <c r="HL197" s="52"/>
      <c r="HM197" s="52"/>
      <c r="HN197" s="52"/>
      <c r="HO197" s="52"/>
      <c r="HP197" s="52"/>
      <c r="HQ197" s="52"/>
      <c r="HR197" s="52"/>
      <c r="HS197" s="52"/>
      <c r="HT197" s="52"/>
      <c r="HU197" s="52"/>
      <c r="HV197" s="52"/>
      <c r="HW197" s="52"/>
      <c r="HX197" s="52"/>
      <c r="HY197" s="52"/>
      <c r="HZ197" s="52"/>
      <c r="IA197" s="52"/>
      <c r="IB197" s="52"/>
      <c r="IC197" s="52"/>
      <c r="ID197" s="52"/>
      <c r="IE197" s="52"/>
      <c r="IF197" s="52"/>
      <c r="IG197" s="52"/>
      <c r="IH197" s="52"/>
      <c r="II197" s="52"/>
      <c r="IJ197" s="52"/>
      <c r="IK197" s="52"/>
      <c r="IL197" s="52"/>
      <c r="IM197" s="52"/>
      <c r="IN197" s="52"/>
      <c r="IO197" s="52"/>
      <c r="IP197" s="52"/>
      <c r="IQ197" s="52"/>
      <c r="IR197" s="52"/>
      <c r="IS197" s="52"/>
      <c r="IT197" s="52"/>
      <c r="IU197" s="52"/>
      <c r="IV197" s="52"/>
      <c r="IW197" s="52"/>
      <c r="IX197" s="52"/>
    </row>
    <row r="198" spans="1:258" ht="18" customHeight="1">
      <c r="A198" s="111"/>
      <c r="B198" s="111"/>
      <c r="C198" s="122"/>
      <c r="D198" s="116" t="s">
        <v>351</v>
      </c>
      <c r="E198" s="44">
        <v>0</v>
      </c>
      <c r="F198" s="44">
        <v>3965000</v>
      </c>
      <c r="G198" s="62">
        <f t="shared" ref="G198" si="18">SUM(F198-E198)</f>
        <v>3965000</v>
      </c>
      <c r="H198" s="56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2"/>
      <c r="FC198" s="52"/>
      <c r="FD198" s="52"/>
      <c r="FE198" s="52"/>
      <c r="FF198" s="52"/>
      <c r="FG198" s="52"/>
      <c r="FH198" s="52"/>
      <c r="FI198" s="52"/>
      <c r="FJ198" s="52"/>
      <c r="FK198" s="52"/>
      <c r="FL198" s="52"/>
      <c r="FM198" s="52"/>
      <c r="FN198" s="52"/>
      <c r="FO198" s="52"/>
      <c r="FP198" s="52"/>
      <c r="FQ198" s="52"/>
      <c r="FR198" s="52"/>
      <c r="FS198" s="52"/>
      <c r="FT198" s="52"/>
      <c r="FU198" s="52"/>
      <c r="FV198" s="52"/>
      <c r="FW198" s="52"/>
      <c r="FX198" s="52"/>
      <c r="FY198" s="52"/>
      <c r="FZ198" s="52"/>
      <c r="GA198" s="52"/>
      <c r="GB198" s="52"/>
      <c r="GC198" s="52"/>
      <c r="GD198" s="52"/>
      <c r="GE198" s="52"/>
      <c r="GF198" s="52"/>
      <c r="GG198" s="52"/>
      <c r="GH198" s="52"/>
      <c r="GI198" s="52"/>
      <c r="GJ198" s="52"/>
      <c r="GK198" s="52"/>
      <c r="GL198" s="52"/>
      <c r="GM198" s="52"/>
      <c r="GN198" s="52"/>
      <c r="GO198" s="52"/>
      <c r="GP198" s="52"/>
      <c r="GQ198" s="52"/>
      <c r="GR198" s="52"/>
      <c r="GS198" s="52"/>
      <c r="GT198" s="52"/>
      <c r="GU198" s="52"/>
      <c r="GV198" s="52"/>
      <c r="GW198" s="52"/>
      <c r="GX198" s="52"/>
      <c r="GY198" s="52"/>
      <c r="GZ198" s="52"/>
      <c r="HA198" s="52"/>
      <c r="HB198" s="52"/>
      <c r="HC198" s="52"/>
      <c r="HD198" s="52"/>
      <c r="HE198" s="52"/>
      <c r="HF198" s="52"/>
      <c r="HG198" s="52"/>
      <c r="HH198" s="52"/>
      <c r="HI198" s="52"/>
      <c r="HJ198" s="52"/>
      <c r="HK198" s="52"/>
      <c r="HL198" s="52"/>
      <c r="HM198" s="52"/>
      <c r="HN198" s="52"/>
      <c r="HO198" s="52"/>
      <c r="HP198" s="52"/>
      <c r="HQ198" s="52"/>
      <c r="HR198" s="52"/>
      <c r="HS198" s="52"/>
      <c r="HT198" s="52"/>
      <c r="HU198" s="52"/>
      <c r="HV198" s="52"/>
      <c r="HW198" s="52"/>
      <c r="HX198" s="52"/>
      <c r="HY198" s="52"/>
      <c r="HZ198" s="52"/>
      <c r="IA198" s="52"/>
      <c r="IB198" s="52"/>
      <c r="IC198" s="52"/>
      <c r="ID198" s="52"/>
      <c r="IE198" s="52"/>
      <c r="IF198" s="52"/>
      <c r="IG198" s="52"/>
      <c r="IH198" s="52"/>
      <c r="II198" s="52"/>
      <c r="IJ198" s="52"/>
      <c r="IK198" s="52"/>
      <c r="IL198" s="52"/>
      <c r="IM198" s="52"/>
      <c r="IN198" s="52"/>
      <c r="IO198" s="52"/>
      <c r="IP198" s="52"/>
      <c r="IQ198" s="52"/>
      <c r="IR198" s="52"/>
      <c r="IS198" s="52"/>
      <c r="IT198" s="52"/>
      <c r="IU198" s="52"/>
      <c r="IV198" s="52"/>
      <c r="IW198" s="52"/>
      <c r="IX198" s="52"/>
    </row>
    <row r="199" spans="1:258" ht="18" customHeight="1">
      <c r="A199" s="111"/>
      <c r="B199" s="111"/>
      <c r="C199" s="122"/>
      <c r="D199" s="116" t="s">
        <v>352</v>
      </c>
      <c r="E199" s="44">
        <v>0</v>
      </c>
      <c r="F199" s="44">
        <v>3640000</v>
      </c>
      <c r="G199" s="62">
        <f t="shared" ref="G199" si="19">SUM(F199-E199)</f>
        <v>3640000</v>
      </c>
      <c r="H199" s="56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52"/>
      <c r="AM199" s="52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2"/>
      <c r="BM199" s="52"/>
      <c r="BN199" s="52"/>
      <c r="BO199" s="52"/>
      <c r="BP199" s="52"/>
      <c r="BQ199" s="52"/>
      <c r="BR199" s="52"/>
      <c r="BS199" s="52"/>
      <c r="BT199" s="52"/>
      <c r="BU199" s="52"/>
      <c r="BV199" s="52"/>
      <c r="BW199" s="52"/>
      <c r="BX199" s="52"/>
      <c r="BY199" s="52"/>
      <c r="BZ199" s="52"/>
      <c r="CA199" s="52"/>
      <c r="CB199" s="52"/>
      <c r="CC199" s="52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2"/>
      <c r="CO199" s="52"/>
      <c r="CP199" s="52"/>
      <c r="CQ199" s="52"/>
      <c r="CR199" s="52"/>
      <c r="CS199" s="52"/>
      <c r="CT199" s="52"/>
      <c r="CU199" s="52"/>
      <c r="CV199" s="52"/>
      <c r="CW199" s="52"/>
      <c r="CX199" s="52"/>
      <c r="CY199" s="52"/>
      <c r="CZ199" s="52"/>
      <c r="DA199" s="52"/>
      <c r="DB199" s="52"/>
      <c r="DC199" s="52"/>
      <c r="DD199" s="52"/>
      <c r="DE199" s="52"/>
      <c r="DF199" s="52"/>
      <c r="DG199" s="52"/>
      <c r="DH199" s="52"/>
      <c r="DI199" s="52"/>
      <c r="DJ199" s="52"/>
      <c r="DK199" s="52"/>
      <c r="DL199" s="52"/>
      <c r="DM199" s="52"/>
      <c r="DN199" s="52"/>
      <c r="DO199" s="52"/>
      <c r="DP199" s="52"/>
      <c r="DQ199" s="52"/>
      <c r="DR199" s="52"/>
      <c r="DS199" s="52"/>
      <c r="DT199" s="52"/>
      <c r="DU199" s="52"/>
      <c r="DV199" s="52"/>
      <c r="DW199" s="52"/>
      <c r="DX199" s="52"/>
      <c r="DY199" s="52"/>
      <c r="DZ199" s="52"/>
      <c r="EA199" s="52"/>
      <c r="EB199" s="52"/>
      <c r="EC199" s="52"/>
      <c r="ED199" s="52"/>
      <c r="EE199" s="52"/>
      <c r="EF199" s="52"/>
      <c r="EG199" s="52"/>
      <c r="EH199" s="52"/>
      <c r="EI199" s="52"/>
      <c r="EJ199" s="52"/>
      <c r="EK199" s="52"/>
      <c r="EL199" s="52"/>
      <c r="EM199" s="52"/>
      <c r="EN199" s="52"/>
      <c r="EO199" s="52"/>
      <c r="EP199" s="52"/>
      <c r="EQ199" s="52"/>
      <c r="ER199" s="52"/>
      <c r="ES199" s="52"/>
      <c r="ET199" s="52"/>
      <c r="EU199" s="52"/>
      <c r="EV199" s="52"/>
      <c r="EW199" s="52"/>
      <c r="EX199" s="52"/>
      <c r="EY199" s="52"/>
      <c r="EZ199" s="52"/>
      <c r="FA199" s="52"/>
      <c r="FB199" s="52"/>
      <c r="FC199" s="52"/>
      <c r="FD199" s="52"/>
      <c r="FE199" s="52"/>
      <c r="FF199" s="52"/>
      <c r="FG199" s="52"/>
      <c r="FH199" s="52"/>
      <c r="FI199" s="52"/>
      <c r="FJ199" s="52"/>
      <c r="FK199" s="52"/>
      <c r="FL199" s="52"/>
      <c r="FM199" s="52"/>
      <c r="FN199" s="52"/>
      <c r="FO199" s="52"/>
      <c r="FP199" s="52"/>
      <c r="FQ199" s="52"/>
      <c r="FR199" s="52"/>
      <c r="FS199" s="52"/>
      <c r="FT199" s="52"/>
      <c r="FU199" s="52"/>
      <c r="FV199" s="52"/>
      <c r="FW199" s="52"/>
      <c r="FX199" s="52"/>
      <c r="FY199" s="52"/>
      <c r="FZ199" s="52"/>
      <c r="GA199" s="52"/>
      <c r="GB199" s="52"/>
      <c r="GC199" s="52"/>
      <c r="GD199" s="52"/>
      <c r="GE199" s="52"/>
      <c r="GF199" s="52"/>
      <c r="GG199" s="52"/>
      <c r="GH199" s="52"/>
      <c r="GI199" s="52"/>
      <c r="GJ199" s="52"/>
      <c r="GK199" s="52"/>
      <c r="GL199" s="52"/>
      <c r="GM199" s="52"/>
      <c r="GN199" s="52"/>
      <c r="GO199" s="52"/>
      <c r="GP199" s="52"/>
      <c r="GQ199" s="52"/>
      <c r="GR199" s="52"/>
      <c r="GS199" s="52"/>
      <c r="GT199" s="52"/>
      <c r="GU199" s="52"/>
      <c r="GV199" s="52"/>
      <c r="GW199" s="52"/>
      <c r="GX199" s="52"/>
      <c r="GY199" s="52"/>
      <c r="GZ199" s="52"/>
      <c r="HA199" s="52"/>
      <c r="HB199" s="52"/>
      <c r="HC199" s="52"/>
      <c r="HD199" s="52"/>
      <c r="HE199" s="52"/>
      <c r="HF199" s="52"/>
      <c r="HG199" s="52"/>
      <c r="HH199" s="52"/>
      <c r="HI199" s="52"/>
      <c r="HJ199" s="52"/>
      <c r="HK199" s="52"/>
      <c r="HL199" s="52"/>
      <c r="HM199" s="52"/>
      <c r="HN199" s="52"/>
      <c r="HO199" s="52"/>
      <c r="HP199" s="52"/>
      <c r="HQ199" s="52"/>
      <c r="HR199" s="52"/>
      <c r="HS199" s="52"/>
      <c r="HT199" s="52"/>
      <c r="HU199" s="52"/>
      <c r="HV199" s="52"/>
      <c r="HW199" s="52"/>
      <c r="HX199" s="52"/>
      <c r="HY199" s="52"/>
      <c r="HZ199" s="52"/>
      <c r="IA199" s="52"/>
      <c r="IB199" s="52"/>
      <c r="IC199" s="52"/>
      <c r="ID199" s="52"/>
      <c r="IE199" s="52"/>
      <c r="IF199" s="52"/>
      <c r="IG199" s="52"/>
      <c r="IH199" s="52"/>
      <c r="II199" s="52"/>
      <c r="IJ199" s="52"/>
      <c r="IK199" s="52"/>
      <c r="IL199" s="52"/>
      <c r="IM199" s="52"/>
      <c r="IN199" s="52"/>
      <c r="IO199" s="52"/>
      <c r="IP199" s="52"/>
      <c r="IQ199" s="52"/>
      <c r="IR199" s="52"/>
      <c r="IS199" s="52"/>
      <c r="IT199" s="52"/>
      <c r="IU199" s="52"/>
      <c r="IV199" s="52"/>
      <c r="IW199" s="52"/>
      <c r="IX199" s="52"/>
    </row>
    <row r="200" spans="1:258" ht="18" customHeight="1">
      <c r="A200" s="69"/>
      <c r="B200" s="49" t="s">
        <v>191</v>
      </c>
      <c r="C200" s="75" t="s">
        <v>48</v>
      </c>
      <c r="D200" s="116" t="s">
        <v>191</v>
      </c>
      <c r="E200" s="44">
        <v>24000000</v>
      </c>
      <c r="F200" s="44">
        <v>14469770</v>
      </c>
      <c r="G200" s="62">
        <f t="shared" si="14"/>
        <v>-9530230</v>
      </c>
      <c r="H200" s="56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I200" s="52"/>
      <c r="AJ200" s="52"/>
      <c r="AK200" s="52"/>
      <c r="AL200" s="52"/>
      <c r="AM200" s="52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2"/>
      <c r="BK200" s="52"/>
      <c r="BL200" s="52"/>
      <c r="BM200" s="52"/>
      <c r="BN200" s="52"/>
      <c r="BO200" s="52"/>
      <c r="BP200" s="52"/>
      <c r="BQ200" s="52"/>
      <c r="BR200" s="52"/>
      <c r="BS200" s="52"/>
      <c r="BT200" s="52"/>
      <c r="BU200" s="52"/>
      <c r="BV200" s="52"/>
      <c r="BW200" s="52"/>
      <c r="BX200" s="52"/>
      <c r="BY200" s="52"/>
      <c r="BZ200" s="52"/>
      <c r="CA200" s="52"/>
      <c r="CB200" s="52"/>
      <c r="CC200" s="52"/>
      <c r="CD200" s="52"/>
      <c r="CE200" s="52"/>
      <c r="CF200" s="52"/>
      <c r="CG200" s="52"/>
      <c r="CH200" s="52"/>
      <c r="CI200" s="52"/>
      <c r="CJ200" s="52"/>
      <c r="CK200" s="52"/>
      <c r="CL200" s="52"/>
      <c r="CM200" s="52"/>
      <c r="CN200" s="52"/>
      <c r="CO200" s="52"/>
      <c r="CP200" s="52"/>
      <c r="CQ200" s="52"/>
      <c r="CR200" s="52"/>
      <c r="CS200" s="52"/>
      <c r="CT200" s="52"/>
      <c r="CU200" s="52"/>
      <c r="CV200" s="52"/>
      <c r="CW200" s="52"/>
      <c r="CX200" s="52"/>
      <c r="CY200" s="52"/>
      <c r="CZ200" s="52"/>
      <c r="DA200" s="52"/>
      <c r="DB200" s="52"/>
      <c r="DC200" s="52"/>
      <c r="DD200" s="52"/>
      <c r="DE200" s="52"/>
      <c r="DF200" s="52"/>
      <c r="DG200" s="52"/>
      <c r="DH200" s="52"/>
      <c r="DI200" s="52"/>
      <c r="DJ200" s="52"/>
      <c r="DK200" s="52"/>
      <c r="DL200" s="52"/>
      <c r="DM200" s="52"/>
      <c r="DN200" s="52"/>
      <c r="DO200" s="52"/>
      <c r="DP200" s="52"/>
      <c r="DQ200" s="52"/>
      <c r="DR200" s="52"/>
      <c r="DS200" s="52"/>
      <c r="DT200" s="52"/>
      <c r="DU200" s="52"/>
      <c r="DV200" s="52"/>
      <c r="DW200" s="52"/>
      <c r="DX200" s="52"/>
      <c r="DY200" s="52"/>
      <c r="DZ200" s="52"/>
      <c r="EA200" s="52"/>
      <c r="EB200" s="52"/>
      <c r="EC200" s="52"/>
      <c r="ED200" s="52"/>
      <c r="EE200" s="52"/>
      <c r="EF200" s="52"/>
      <c r="EG200" s="52"/>
      <c r="EH200" s="52"/>
      <c r="EI200" s="52"/>
      <c r="EJ200" s="52"/>
      <c r="EK200" s="52"/>
      <c r="EL200" s="52"/>
      <c r="EM200" s="52"/>
      <c r="EN200" s="52"/>
      <c r="EO200" s="52"/>
      <c r="EP200" s="52"/>
      <c r="EQ200" s="52"/>
      <c r="ER200" s="52"/>
      <c r="ES200" s="52"/>
      <c r="ET200" s="52"/>
      <c r="EU200" s="52"/>
      <c r="EV200" s="52"/>
      <c r="EW200" s="52"/>
      <c r="EX200" s="52"/>
      <c r="EY200" s="52"/>
      <c r="EZ200" s="52"/>
      <c r="FA200" s="52"/>
      <c r="FB200" s="52"/>
      <c r="FC200" s="52"/>
      <c r="FD200" s="52"/>
      <c r="FE200" s="52"/>
      <c r="FF200" s="52"/>
      <c r="FG200" s="52"/>
      <c r="FH200" s="52"/>
      <c r="FI200" s="52"/>
      <c r="FJ200" s="52"/>
      <c r="FK200" s="52"/>
      <c r="FL200" s="52"/>
      <c r="FM200" s="52"/>
      <c r="FN200" s="52"/>
      <c r="FO200" s="52"/>
      <c r="FP200" s="52"/>
      <c r="FQ200" s="52"/>
      <c r="FR200" s="52"/>
      <c r="FS200" s="52"/>
      <c r="FT200" s="52"/>
      <c r="FU200" s="52"/>
      <c r="FV200" s="52"/>
      <c r="FW200" s="52"/>
      <c r="FX200" s="52"/>
      <c r="FY200" s="52"/>
      <c r="FZ200" s="52"/>
      <c r="GA200" s="52"/>
      <c r="GB200" s="52"/>
      <c r="GC200" s="52"/>
      <c r="GD200" s="52"/>
      <c r="GE200" s="52"/>
      <c r="GF200" s="52"/>
      <c r="GG200" s="52"/>
      <c r="GH200" s="52"/>
      <c r="GI200" s="52"/>
      <c r="GJ200" s="52"/>
      <c r="GK200" s="52"/>
      <c r="GL200" s="52"/>
      <c r="GM200" s="52"/>
      <c r="GN200" s="52"/>
      <c r="GO200" s="52"/>
      <c r="GP200" s="52"/>
      <c r="GQ200" s="52"/>
      <c r="GR200" s="52"/>
      <c r="GS200" s="52"/>
      <c r="GT200" s="52"/>
      <c r="GU200" s="52"/>
      <c r="GV200" s="52"/>
      <c r="GW200" s="52"/>
      <c r="GX200" s="52"/>
      <c r="GY200" s="52"/>
      <c r="GZ200" s="52"/>
      <c r="HA200" s="52"/>
      <c r="HB200" s="52"/>
      <c r="HC200" s="52"/>
      <c r="HD200" s="52"/>
      <c r="HE200" s="52"/>
      <c r="HF200" s="52"/>
      <c r="HG200" s="52"/>
      <c r="HH200" s="52"/>
      <c r="HI200" s="52"/>
      <c r="HJ200" s="52"/>
      <c r="HK200" s="52"/>
      <c r="HL200" s="52"/>
      <c r="HM200" s="52"/>
      <c r="HN200" s="52"/>
      <c r="HO200" s="52"/>
      <c r="HP200" s="52"/>
      <c r="HQ200" s="52"/>
      <c r="HR200" s="52"/>
      <c r="HS200" s="52"/>
      <c r="HT200" s="52"/>
      <c r="HU200" s="52"/>
      <c r="HV200" s="52"/>
      <c r="HW200" s="52"/>
      <c r="HX200" s="52"/>
      <c r="HY200" s="52"/>
      <c r="HZ200" s="52"/>
      <c r="IA200" s="52"/>
      <c r="IB200" s="52"/>
      <c r="IC200" s="52"/>
      <c r="ID200" s="52"/>
      <c r="IE200" s="52"/>
      <c r="IF200" s="52"/>
      <c r="IG200" s="52"/>
      <c r="IH200" s="52"/>
      <c r="II200" s="52"/>
      <c r="IJ200" s="52"/>
      <c r="IK200" s="52"/>
      <c r="IL200" s="52"/>
      <c r="IM200" s="52"/>
      <c r="IN200" s="52"/>
      <c r="IO200" s="52"/>
      <c r="IP200" s="52"/>
      <c r="IQ200" s="52"/>
      <c r="IR200" s="52"/>
      <c r="IS200" s="52"/>
      <c r="IT200" s="52"/>
      <c r="IU200" s="52"/>
      <c r="IV200" s="52"/>
      <c r="IW200" s="52"/>
      <c r="IX200" s="52"/>
    </row>
    <row r="201" spans="1:258" ht="18" customHeight="1">
      <c r="A201" s="70"/>
      <c r="B201" s="50"/>
      <c r="C201" s="123"/>
      <c r="D201" s="119" t="s">
        <v>121</v>
      </c>
      <c r="E201" s="44">
        <f>SUM(E4:E200)</f>
        <v>3618897900</v>
      </c>
      <c r="F201" s="44">
        <f>SUM(F4:F200)</f>
        <v>1942413130</v>
      </c>
      <c r="G201" s="62">
        <f t="shared" si="14"/>
        <v>-1676484770</v>
      </c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  <c r="DW201" s="52"/>
      <c r="DX201" s="52"/>
      <c r="DY201" s="52"/>
      <c r="DZ201" s="52"/>
      <c r="EA201" s="52"/>
      <c r="EB201" s="52"/>
      <c r="EC201" s="52"/>
      <c r="ED201" s="52"/>
      <c r="EE201" s="52"/>
      <c r="EF201" s="52"/>
      <c r="EG201" s="52"/>
      <c r="EH201" s="52"/>
      <c r="EI201" s="52"/>
      <c r="EJ201" s="52"/>
      <c r="EK201" s="52"/>
      <c r="EL201" s="52"/>
      <c r="EM201" s="52"/>
      <c r="EN201" s="52"/>
      <c r="EO201" s="52"/>
      <c r="EP201" s="52"/>
      <c r="EQ201" s="52"/>
      <c r="ER201" s="52"/>
      <c r="ES201" s="52"/>
      <c r="ET201" s="52"/>
      <c r="EU201" s="52"/>
      <c r="EV201" s="52"/>
      <c r="EW201" s="52"/>
      <c r="EX201" s="52"/>
      <c r="EY201" s="52"/>
      <c r="EZ201" s="52"/>
      <c r="FA201" s="52"/>
      <c r="FB201" s="52"/>
      <c r="FC201" s="52"/>
      <c r="FD201" s="52"/>
      <c r="FE201" s="52"/>
      <c r="FF201" s="52"/>
      <c r="FG201" s="52"/>
      <c r="FH201" s="52"/>
      <c r="FI201" s="52"/>
      <c r="FJ201" s="52"/>
      <c r="FK201" s="52"/>
      <c r="FL201" s="52"/>
      <c r="FM201" s="52"/>
      <c r="FN201" s="52"/>
      <c r="FO201" s="52"/>
      <c r="FP201" s="52"/>
      <c r="FQ201" s="52"/>
      <c r="FR201" s="52"/>
      <c r="FS201" s="52"/>
      <c r="FT201" s="52"/>
      <c r="FU201" s="52"/>
      <c r="FV201" s="52"/>
      <c r="FW201" s="52"/>
      <c r="FX201" s="52"/>
      <c r="FY201" s="52"/>
      <c r="FZ201" s="52"/>
      <c r="GA201" s="52"/>
      <c r="GB201" s="52"/>
      <c r="GC201" s="52"/>
      <c r="GD201" s="52"/>
      <c r="GE201" s="52"/>
      <c r="GF201" s="52"/>
      <c r="GG201" s="52"/>
      <c r="GH201" s="52"/>
      <c r="GI201" s="52"/>
      <c r="GJ201" s="52"/>
      <c r="GK201" s="52"/>
      <c r="GL201" s="52"/>
      <c r="GM201" s="52"/>
      <c r="GN201" s="52"/>
      <c r="GO201" s="52"/>
      <c r="GP201" s="52"/>
      <c r="GQ201" s="52"/>
      <c r="GR201" s="52"/>
      <c r="GS201" s="52"/>
      <c r="GT201" s="52"/>
      <c r="GU201" s="52"/>
      <c r="GV201" s="52"/>
      <c r="GW201" s="52"/>
      <c r="GX201" s="52"/>
      <c r="GY201" s="52"/>
      <c r="GZ201" s="52"/>
      <c r="HA201" s="52"/>
      <c r="HB201" s="52"/>
      <c r="HC201" s="52"/>
      <c r="HD201" s="52"/>
      <c r="HE201" s="52"/>
      <c r="HF201" s="52"/>
      <c r="HG201" s="52"/>
      <c r="HH201" s="52"/>
      <c r="HI201" s="52"/>
      <c r="HJ201" s="52"/>
      <c r="HK201" s="52"/>
      <c r="HL201" s="52"/>
      <c r="HM201" s="52"/>
      <c r="HN201" s="52"/>
      <c r="HO201" s="52"/>
      <c r="HP201" s="52"/>
      <c r="HQ201" s="52"/>
      <c r="HR201" s="52"/>
      <c r="HS201" s="52"/>
      <c r="HT201" s="52"/>
      <c r="HU201" s="52"/>
      <c r="HV201" s="52"/>
      <c r="HW201" s="52"/>
      <c r="HX201" s="52"/>
      <c r="HY201" s="52"/>
      <c r="HZ201" s="52"/>
      <c r="IA201" s="52"/>
      <c r="IB201" s="52"/>
      <c r="IC201" s="52"/>
      <c r="ID201" s="52"/>
      <c r="IE201" s="52"/>
      <c r="IF201" s="52"/>
      <c r="IG201" s="52"/>
      <c r="IH201" s="52"/>
      <c r="II201" s="52"/>
      <c r="IJ201" s="52"/>
      <c r="IK201" s="52"/>
      <c r="IL201" s="52"/>
      <c r="IM201" s="52"/>
      <c r="IN201" s="52"/>
      <c r="IO201" s="52"/>
      <c r="IP201" s="52"/>
      <c r="IQ201" s="52"/>
      <c r="IR201" s="52"/>
      <c r="IS201" s="52"/>
      <c r="IT201" s="52"/>
      <c r="IU201" s="52"/>
      <c r="IV201" s="52"/>
      <c r="IW201" s="52"/>
      <c r="IX201" s="52"/>
    </row>
    <row r="202" spans="1:258" ht="18" customHeight="1">
      <c r="A202" s="49" t="s">
        <v>122</v>
      </c>
      <c r="B202" s="50" t="s">
        <v>229</v>
      </c>
      <c r="C202" s="123" t="s">
        <v>123</v>
      </c>
      <c r="D202" s="120" t="s">
        <v>123</v>
      </c>
      <c r="E202" s="44">
        <v>145404000</v>
      </c>
      <c r="F202" s="44">
        <v>122904000</v>
      </c>
      <c r="G202" s="62">
        <f t="shared" si="14"/>
        <v>-22500000</v>
      </c>
      <c r="H202" s="56"/>
      <c r="I202" s="40"/>
    </row>
    <row r="203" spans="1:258" ht="18" customHeight="1">
      <c r="A203" s="69"/>
      <c r="B203" s="69" t="s">
        <v>230</v>
      </c>
      <c r="C203" s="122" t="s">
        <v>231</v>
      </c>
      <c r="D203" s="116" t="s">
        <v>124</v>
      </c>
      <c r="E203" s="44">
        <v>9616920</v>
      </c>
      <c r="F203" s="78">
        <v>9616920</v>
      </c>
      <c r="G203" s="62">
        <f t="shared" si="14"/>
        <v>0</v>
      </c>
      <c r="H203" s="52"/>
      <c r="I203" s="40"/>
    </row>
    <row r="204" spans="1:258" ht="18" customHeight="1">
      <c r="A204" s="69"/>
      <c r="B204" s="49" t="s">
        <v>191</v>
      </c>
      <c r="C204" s="75" t="s">
        <v>125</v>
      </c>
      <c r="D204" s="116" t="s">
        <v>126</v>
      </c>
      <c r="E204" s="44">
        <v>20485200</v>
      </c>
      <c r="F204" s="44">
        <v>20485200</v>
      </c>
      <c r="G204" s="62">
        <f t="shared" si="14"/>
        <v>0</v>
      </c>
      <c r="H204" s="56">
        <f>SUM(E204:E205)</f>
        <v>24000000</v>
      </c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I204" s="52"/>
      <c r="AJ204" s="52"/>
      <c r="AK204" s="52"/>
      <c r="AL204" s="52"/>
      <c r="AM204" s="52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2"/>
      <c r="BK204" s="52"/>
      <c r="BL204" s="52"/>
      <c r="BM204" s="52"/>
      <c r="BN204" s="52"/>
      <c r="BO204" s="52"/>
      <c r="BP204" s="52"/>
      <c r="BQ204" s="52"/>
      <c r="BR204" s="52"/>
      <c r="BS204" s="52"/>
      <c r="BT204" s="52"/>
      <c r="BU204" s="52"/>
      <c r="BV204" s="52"/>
      <c r="BW204" s="52"/>
      <c r="BX204" s="52"/>
      <c r="BY204" s="52"/>
      <c r="BZ204" s="52"/>
      <c r="CA204" s="52"/>
      <c r="CB204" s="52"/>
      <c r="CC204" s="52"/>
      <c r="CD204" s="52"/>
      <c r="CE204" s="52"/>
      <c r="CF204" s="52"/>
      <c r="CG204" s="52"/>
      <c r="CH204" s="52"/>
      <c r="CI204" s="52"/>
      <c r="CJ204" s="52"/>
      <c r="CK204" s="52"/>
      <c r="CL204" s="52"/>
      <c r="CM204" s="52"/>
      <c r="CN204" s="52"/>
      <c r="CO204" s="52"/>
      <c r="CP204" s="52"/>
      <c r="CQ204" s="52"/>
      <c r="CR204" s="52"/>
      <c r="CS204" s="52"/>
      <c r="CT204" s="52"/>
      <c r="CU204" s="52"/>
      <c r="CV204" s="52"/>
      <c r="CW204" s="52"/>
      <c r="CX204" s="52"/>
      <c r="CY204" s="52"/>
      <c r="CZ204" s="52"/>
      <c r="DA204" s="52"/>
      <c r="DB204" s="52"/>
      <c r="DC204" s="52"/>
      <c r="DD204" s="52"/>
      <c r="DE204" s="52"/>
      <c r="DF204" s="52"/>
      <c r="DG204" s="52"/>
      <c r="DH204" s="52"/>
      <c r="DI204" s="52"/>
      <c r="DJ204" s="52"/>
      <c r="DK204" s="52"/>
      <c r="DL204" s="52"/>
      <c r="DM204" s="52"/>
      <c r="DN204" s="52"/>
      <c r="DO204" s="52"/>
      <c r="DP204" s="52"/>
      <c r="DQ204" s="52"/>
      <c r="DR204" s="52"/>
      <c r="DS204" s="52"/>
      <c r="DT204" s="52"/>
      <c r="DU204" s="52"/>
      <c r="DV204" s="52"/>
      <c r="DW204" s="52"/>
      <c r="DX204" s="52"/>
      <c r="DY204" s="52"/>
      <c r="DZ204" s="52"/>
      <c r="EA204" s="52"/>
      <c r="EB204" s="52"/>
      <c r="EC204" s="52"/>
      <c r="ED204" s="52"/>
      <c r="EE204" s="52"/>
      <c r="EF204" s="52"/>
      <c r="EG204" s="52"/>
      <c r="EH204" s="52"/>
      <c r="EI204" s="52"/>
      <c r="EJ204" s="52"/>
      <c r="EK204" s="52"/>
      <c r="EL204" s="52"/>
      <c r="EM204" s="52"/>
      <c r="EN204" s="52"/>
      <c r="EO204" s="52"/>
      <c r="EP204" s="52"/>
      <c r="EQ204" s="52"/>
      <c r="ER204" s="52"/>
      <c r="ES204" s="52"/>
      <c r="ET204" s="52"/>
      <c r="EU204" s="52"/>
      <c r="EV204" s="52"/>
      <c r="EW204" s="52"/>
      <c r="EX204" s="52"/>
      <c r="EY204" s="52"/>
      <c r="EZ204" s="52"/>
      <c r="FA204" s="52"/>
      <c r="FB204" s="52"/>
      <c r="FC204" s="52"/>
      <c r="FD204" s="52"/>
      <c r="FE204" s="52"/>
      <c r="FF204" s="52"/>
      <c r="FG204" s="52"/>
      <c r="FH204" s="52"/>
      <c r="FI204" s="52"/>
      <c r="FJ204" s="52"/>
      <c r="FK204" s="52"/>
      <c r="FL204" s="52"/>
      <c r="FM204" s="52"/>
      <c r="FN204" s="52"/>
      <c r="FO204" s="52"/>
      <c r="FP204" s="52"/>
      <c r="FQ204" s="52"/>
      <c r="FR204" s="52"/>
      <c r="FS204" s="52"/>
      <c r="FT204" s="52"/>
      <c r="FU204" s="52"/>
      <c r="FV204" s="52"/>
      <c r="FW204" s="52"/>
      <c r="FX204" s="52"/>
      <c r="FY204" s="52"/>
      <c r="FZ204" s="52"/>
      <c r="GA204" s="52"/>
      <c r="GB204" s="52"/>
      <c r="GC204" s="52"/>
      <c r="GD204" s="52"/>
      <c r="GE204" s="52"/>
      <c r="GF204" s="52"/>
      <c r="GG204" s="52"/>
      <c r="GH204" s="52"/>
      <c r="GI204" s="52"/>
      <c r="GJ204" s="52"/>
      <c r="GK204" s="52"/>
      <c r="GL204" s="52"/>
      <c r="GM204" s="52"/>
      <c r="GN204" s="52"/>
      <c r="GO204" s="52"/>
      <c r="GP204" s="52"/>
      <c r="GQ204" s="52"/>
      <c r="GR204" s="52"/>
      <c r="GS204" s="52"/>
      <c r="GT204" s="52"/>
      <c r="GU204" s="52"/>
      <c r="GV204" s="52"/>
      <c r="GW204" s="52"/>
      <c r="GX204" s="52"/>
      <c r="GY204" s="52"/>
      <c r="GZ204" s="52"/>
      <c r="HA204" s="52"/>
      <c r="HB204" s="52"/>
      <c r="HC204" s="52"/>
      <c r="HD204" s="52"/>
      <c r="HE204" s="52"/>
      <c r="HF204" s="52"/>
      <c r="HG204" s="52"/>
      <c r="HH204" s="52"/>
      <c r="HI204" s="52"/>
      <c r="HJ204" s="52"/>
      <c r="HK204" s="52"/>
      <c r="HL204" s="52"/>
      <c r="HM204" s="52"/>
      <c r="HN204" s="52"/>
      <c r="HO204" s="52"/>
      <c r="HP204" s="52"/>
      <c r="HQ204" s="52"/>
      <c r="HR204" s="52"/>
      <c r="HS204" s="52"/>
      <c r="HT204" s="52"/>
      <c r="HU204" s="52"/>
      <c r="HV204" s="52"/>
      <c r="HW204" s="52"/>
      <c r="HX204" s="52"/>
      <c r="HY204" s="52"/>
      <c r="HZ204" s="52"/>
      <c r="IA204" s="52"/>
      <c r="IB204" s="52"/>
      <c r="IC204" s="52"/>
      <c r="ID204" s="52"/>
      <c r="IE204" s="52"/>
      <c r="IF204" s="52"/>
      <c r="IG204" s="52"/>
      <c r="IH204" s="52"/>
      <c r="II204" s="52"/>
      <c r="IJ204" s="52"/>
      <c r="IK204" s="52"/>
      <c r="IL204" s="52"/>
      <c r="IM204" s="52"/>
      <c r="IN204" s="52"/>
      <c r="IO204" s="52"/>
      <c r="IP204" s="52"/>
      <c r="IQ204" s="52"/>
      <c r="IR204" s="52"/>
      <c r="IS204" s="52"/>
      <c r="IT204" s="52"/>
      <c r="IU204" s="52"/>
      <c r="IV204" s="52"/>
      <c r="IW204" s="52"/>
      <c r="IX204" s="52"/>
    </row>
    <row r="205" spans="1:258" ht="18" customHeight="1">
      <c r="A205" s="69"/>
      <c r="B205" s="50" t="s">
        <v>227</v>
      </c>
      <c r="C205" s="123" t="s">
        <v>192</v>
      </c>
      <c r="D205" s="116" t="s">
        <v>228</v>
      </c>
      <c r="E205" s="44">
        <v>3514800</v>
      </c>
      <c r="F205" s="44">
        <v>3463900</v>
      </c>
      <c r="G205" s="62">
        <f t="shared" si="14"/>
        <v>-50900</v>
      </c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I205" s="52"/>
      <c r="AJ205" s="52"/>
      <c r="AK205" s="52"/>
      <c r="AL205" s="52"/>
      <c r="AM205" s="52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2"/>
      <c r="BK205" s="52"/>
      <c r="BL205" s="52"/>
      <c r="BM205" s="52"/>
      <c r="BN205" s="52"/>
      <c r="BO205" s="52"/>
      <c r="BP205" s="52"/>
      <c r="BQ205" s="52"/>
      <c r="BR205" s="52"/>
      <c r="BS205" s="52"/>
      <c r="BT205" s="52"/>
      <c r="BU205" s="52"/>
      <c r="BV205" s="52"/>
      <c r="BW205" s="52"/>
      <c r="BX205" s="52"/>
      <c r="BY205" s="52"/>
      <c r="BZ205" s="52"/>
      <c r="CA205" s="52"/>
      <c r="CB205" s="52"/>
      <c r="CC205" s="52"/>
      <c r="CD205" s="52"/>
      <c r="CE205" s="52"/>
      <c r="CF205" s="52"/>
      <c r="CG205" s="52"/>
      <c r="CH205" s="52"/>
      <c r="CI205" s="52"/>
      <c r="CJ205" s="52"/>
      <c r="CK205" s="52"/>
      <c r="CL205" s="52"/>
      <c r="CM205" s="52"/>
      <c r="CN205" s="52"/>
      <c r="CO205" s="52"/>
      <c r="CP205" s="52"/>
      <c r="CQ205" s="52"/>
      <c r="CR205" s="52"/>
      <c r="CS205" s="52"/>
      <c r="CT205" s="52"/>
      <c r="CU205" s="52"/>
      <c r="CV205" s="52"/>
      <c r="CW205" s="52"/>
      <c r="CX205" s="52"/>
      <c r="CY205" s="52"/>
      <c r="CZ205" s="52"/>
      <c r="DA205" s="52"/>
      <c r="DB205" s="52"/>
      <c r="DC205" s="52"/>
      <c r="DD205" s="52"/>
      <c r="DE205" s="52"/>
      <c r="DF205" s="52"/>
      <c r="DG205" s="52"/>
      <c r="DH205" s="52"/>
      <c r="DI205" s="52"/>
      <c r="DJ205" s="52"/>
      <c r="DK205" s="52"/>
      <c r="DL205" s="52"/>
      <c r="DM205" s="52"/>
      <c r="DN205" s="52"/>
      <c r="DO205" s="52"/>
      <c r="DP205" s="52"/>
      <c r="DQ205" s="52"/>
      <c r="DR205" s="52"/>
      <c r="DS205" s="52"/>
      <c r="DT205" s="52"/>
      <c r="DU205" s="52"/>
      <c r="DV205" s="52"/>
      <c r="DW205" s="52"/>
      <c r="DX205" s="52"/>
      <c r="DY205" s="52"/>
      <c r="DZ205" s="52"/>
      <c r="EA205" s="52"/>
      <c r="EB205" s="52"/>
      <c r="EC205" s="52"/>
      <c r="ED205" s="52"/>
      <c r="EE205" s="52"/>
      <c r="EF205" s="52"/>
      <c r="EG205" s="52"/>
      <c r="EH205" s="52"/>
      <c r="EI205" s="52"/>
      <c r="EJ205" s="52"/>
      <c r="EK205" s="52"/>
      <c r="EL205" s="52"/>
      <c r="EM205" s="52"/>
      <c r="EN205" s="52"/>
      <c r="EO205" s="52"/>
      <c r="EP205" s="52"/>
      <c r="EQ205" s="52"/>
      <c r="ER205" s="52"/>
      <c r="ES205" s="52"/>
      <c r="ET205" s="52"/>
      <c r="EU205" s="52"/>
      <c r="EV205" s="52"/>
      <c r="EW205" s="52"/>
      <c r="EX205" s="52"/>
      <c r="EY205" s="52"/>
      <c r="EZ205" s="52"/>
      <c r="FA205" s="52"/>
      <c r="FB205" s="52"/>
      <c r="FC205" s="52"/>
      <c r="FD205" s="52"/>
      <c r="FE205" s="52"/>
      <c r="FF205" s="52"/>
      <c r="FG205" s="52"/>
      <c r="FH205" s="52"/>
      <c r="FI205" s="52"/>
      <c r="FJ205" s="52"/>
      <c r="FK205" s="52"/>
      <c r="FL205" s="52"/>
      <c r="FM205" s="52"/>
      <c r="FN205" s="52"/>
      <c r="FO205" s="52"/>
      <c r="FP205" s="52"/>
      <c r="FQ205" s="52"/>
      <c r="FR205" s="52"/>
      <c r="FS205" s="52"/>
      <c r="FT205" s="52"/>
      <c r="FU205" s="52"/>
      <c r="FV205" s="52"/>
      <c r="FW205" s="52"/>
      <c r="FX205" s="52"/>
      <c r="FY205" s="52"/>
      <c r="FZ205" s="52"/>
      <c r="GA205" s="52"/>
      <c r="GB205" s="52"/>
      <c r="GC205" s="52"/>
      <c r="GD205" s="52"/>
      <c r="GE205" s="52"/>
      <c r="GF205" s="52"/>
      <c r="GG205" s="52"/>
      <c r="GH205" s="52"/>
      <c r="GI205" s="52"/>
      <c r="GJ205" s="52"/>
      <c r="GK205" s="52"/>
      <c r="GL205" s="52"/>
      <c r="GM205" s="52"/>
      <c r="GN205" s="52"/>
      <c r="GO205" s="52"/>
      <c r="GP205" s="52"/>
      <c r="GQ205" s="52"/>
      <c r="GR205" s="52"/>
      <c r="GS205" s="52"/>
      <c r="GT205" s="52"/>
      <c r="GU205" s="52"/>
      <c r="GV205" s="52"/>
      <c r="GW205" s="52"/>
      <c r="GX205" s="52"/>
      <c r="GY205" s="52"/>
      <c r="GZ205" s="52"/>
      <c r="HA205" s="52"/>
      <c r="HB205" s="52"/>
      <c r="HC205" s="52"/>
      <c r="HD205" s="52"/>
      <c r="HE205" s="52"/>
      <c r="HF205" s="52"/>
      <c r="HG205" s="52"/>
      <c r="HH205" s="52"/>
      <c r="HI205" s="52"/>
      <c r="HJ205" s="52"/>
      <c r="HK205" s="52"/>
      <c r="HL205" s="52"/>
      <c r="HM205" s="52"/>
      <c r="HN205" s="52"/>
      <c r="HO205" s="52"/>
      <c r="HP205" s="52"/>
      <c r="HQ205" s="52"/>
      <c r="HR205" s="52"/>
      <c r="HS205" s="52"/>
      <c r="HT205" s="52"/>
      <c r="HU205" s="52"/>
      <c r="HV205" s="52"/>
      <c r="HW205" s="52"/>
      <c r="HX205" s="52"/>
      <c r="HY205" s="52"/>
      <c r="HZ205" s="52"/>
      <c r="IA205" s="52"/>
      <c r="IB205" s="52"/>
      <c r="IC205" s="52"/>
      <c r="ID205" s="52"/>
      <c r="IE205" s="52"/>
      <c r="IF205" s="52"/>
      <c r="IG205" s="52"/>
      <c r="IH205" s="52"/>
      <c r="II205" s="52"/>
      <c r="IJ205" s="52"/>
      <c r="IK205" s="52"/>
      <c r="IL205" s="52"/>
      <c r="IM205" s="52"/>
      <c r="IN205" s="52"/>
      <c r="IO205" s="52"/>
      <c r="IP205" s="52"/>
      <c r="IQ205" s="52"/>
      <c r="IR205" s="52"/>
      <c r="IS205" s="52"/>
      <c r="IT205" s="52"/>
      <c r="IU205" s="52"/>
      <c r="IV205" s="52"/>
      <c r="IW205" s="52"/>
      <c r="IX205" s="52"/>
    </row>
    <row r="206" spans="1:258" ht="18" customHeight="1">
      <c r="A206" s="70"/>
      <c r="B206" s="50"/>
      <c r="C206" s="123"/>
      <c r="D206" s="119" t="s">
        <v>121</v>
      </c>
      <c r="E206" s="44">
        <f>SUM(E202:E205)</f>
        <v>179020920</v>
      </c>
      <c r="F206" s="44">
        <f t="shared" ref="F206" si="20">SUM(F202:F205)</f>
        <v>156470020</v>
      </c>
      <c r="G206" s="62">
        <f t="shared" si="14"/>
        <v>-22550900</v>
      </c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I206" s="52"/>
      <c r="AJ206" s="52"/>
      <c r="AK206" s="52"/>
      <c r="AL206" s="52"/>
      <c r="AM206" s="52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2"/>
      <c r="BK206" s="52"/>
      <c r="BL206" s="52"/>
      <c r="BM206" s="52"/>
      <c r="BN206" s="52"/>
      <c r="BO206" s="52"/>
      <c r="BP206" s="52"/>
      <c r="BQ206" s="52"/>
      <c r="BR206" s="52"/>
      <c r="BS206" s="52"/>
      <c r="BT206" s="52"/>
      <c r="BU206" s="52"/>
      <c r="BV206" s="52"/>
      <c r="BW206" s="52"/>
      <c r="BX206" s="52"/>
      <c r="BY206" s="52"/>
      <c r="BZ206" s="52"/>
      <c r="CA206" s="52"/>
      <c r="CB206" s="52"/>
      <c r="CC206" s="52"/>
      <c r="CD206" s="52"/>
      <c r="CE206" s="52"/>
      <c r="CF206" s="52"/>
      <c r="CG206" s="52"/>
      <c r="CH206" s="52"/>
      <c r="CI206" s="52"/>
      <c r="CJ206" s="52"/>
      <c r="CK206" s="52"/>
      <c r="CL206" s="52"/>
      <c r="CM206" s="52"/>
      <c r="CN206" s="52"/>
      <c r="CO206" s="52"/>
      <c r="CP206" s="52"/>
      <c r="CQ206" s="52"/>
      <c r="CR206" s="52"/>
      <c r="CS206" s="52"/>
      <c r="CT206" s="52"/>
      <c r="CU206" s="52"/>
      <c r="CV206" s="52"/>
      <c r="CW206" s="52"/>
      <c r="CX206" s="52"/>
      <c r="CY206" s="52"/>
      <c r="CZ206" s="52"/>
      <c r="DA206" s="52"/>
      <c r="DB206" s="52"/>
      <c r="DC206" s="52"/>
      <c r="DD206" s="52"/>
      <c r="DE206" s="52"/>
      <c r="DF206" s="52"/>
      <c r="DG206" s="52"/>
      <c r="DH206" s="52"/>
      <c r="DI206" s="52"/>
      <c r="DJ206" s="52"/>
      <c r="DK206" s="52"/>
      <c r="DL206" s="52"/>
      <c r="DM206" s="52"/>
      <c r="DN206" s="52"/>
      <c r="DO206" s="52"/>
      <c r="DP206" s="52"/>
      <c r="DQ206" s="52"/>
      <c r="DR206" s="52"/>
      <c r="DS206" s="52"/>
      <c r="DT206" s="52"/>
      <c r="DU206" s="52"/>
      <c r="DV206" s="52"/>
      <c r="DW206" s="52"/>
      <c r="DX206" s="52"/>
      <c r="DY206" s="52"/>
      <c r="DZ206" s="52"/>
      <c r="EA206" s="52"/>
      <c r="EB206" s="52"/>
      <c r="EC206" s="52"/>
      <c r="ED206" s="52"/>
      <c r="EE206" s="52"/>
      <c r="EF206" s="52"/>
      <c r="EG206" s="52"/>
      <c r="EH206" s="52"/>
      <c r="EI206" s="52"/>
      <c r="EJ206" s="52"/>
      <c r="EK206" s="52"/>
      <c r="EL206" s="52"/>
      <c r="EM206" s="52"/>
      <c r="EN206" s="52"/>
      <c r="EO206" s="52"/>
      <c r="EP206" s="52"/>
      <c r="EQ206" s="52"/>
      <c r="ER206" s="52"/>
      <c r="ES206" s="52"/>
      <c r="ET206" s="52"/>
      <c r="EU206" s="52"/>
      <c r="EV206" s="52"/>
      <c r="EW206" s="52"/>
      <c r="EX206" s="52"/>
      <c r="EY206" s="52"/>
      <c r="EZ206" s="52"/>
      <c r="FA206" s="52"/>
      <c r="FB206" s="52"/>
      <c r="FC206" s="52"/>
      <c r="FD206" s="52"/>
      <c r="FE206" s="52"/>
      <c r="FF206" s="52"/>
      <c r="FG206" s="52"/>
      <c r="FH206" s="52"/>
      <c r="FI206" s="52"/>
      <c r="FJ206" s="52"/>
      <c r="FK206" s="52"/>
      <c r="FL206" s="52"/>
      <c r="FM206" s="52"/>
      <c r="FN206" s="52"/>
      <c r="FO206" s="52"/>
      <c r="FP206" s="52"/>
      <c r="FQ206" s="52"/>
      <c r="FR206" s="52"/>
      <c r="FS206" s="52"/>
      <c r="FT206" s="52"/>
      <c r="FU206" s="52"/>
      <c r="FV206" s="52"/>
      <c r="FW206" s="52"/>
      <c r="FX206" s="52"/>
      <c r="FY206" s="52"/>
      <c r="FZ206" s="52"/>
      <c r="GA206" s="52"/>
      <c r="GB206" s="52"/>
      <c r="GC206" s="52"/>
      <c r="GD206" s="52"/>
      <c r="GE206" s="52"/>
      <c r="GF206" s="52"/>
      <c r="GG206" s="52"/>
      <c r="GH206" s="52"/>
      <c r="GI206" s="52"/>
      <c r="GJ206" s="52"/>
      <c r="GK206" s="52"/>
      <c r="GL206" s="52"/>
      <c r="GM206" s="52"/>
      <c r="GN206" s="52"/>
      <c r="GO206" s="52"/>
      <c r="GP206" s="52"/>
      <c r="GQ206" s="52"/>
      <c r="GR206" s="52"/>
      <c r="GS206" s="52"/>
      <c r="GT206" s="52"/>
      <c r="GU206" s="52"/>
      <c r="GV206" s="52"/>
      <c r="GW206" s="52"/>
      <c r="GX206" s="52"/>
      <c r="GY206" s="52"/>
      <c r="GZ206" s="52"/>
      <c r="HA206" s="52"/>
      <c r="HB206" s="52"/>
      <c r="HC206" s="52"/>
      <c r="HD206" s="52"/>
      <c r="HE206" s="52"/>
      <c r="HF206" s="52"/>
      <c r="HG206" s="52"/>
      <c r="HH206" s="52"/>
      <c r="HI206" s="52"/>
      <c r="HJ206" s="52"/>
      <c r="HK206" s="52"/>
      <c r="HL206" s="52"/>
      <c r="HM206" s="52"/>
      <c r="HN206" s="52"/>
      <c r="HO206" s="52"/>
      <c r="HP206" s="52"/>
      <c r="HQ206" s="52"/>
      <c r="HR206" s="52"/>
      <c r="HS206" s="52"/>
      <c r="HT206" s="52"/>
      <c r="HU206" s="52"/>
      <c r="HV206" s="52"/>
      <c r="HW206" s="52"/>
      <c r="HX206" s="52"/>
      <c r="HY206" s="52"/>
      <c r="HZ206" s="52"/>
      <c r="IA206" s="52"/>
      <c r="IB206" s="52"/>
      <c r="IC206" s="52"/>
      <c r="ID206" s="52"/>
      <c r="IE206" s="52"/>
      <c r="IF206" s="52"/>
      <c r="IG206" s="52"/>
      <c r="IH206" s="52"/>
      <c r="II206" s="52"/>
      <c r="IJ206" s="52"/>
      <c r="IK206" s="52"/>
      <c r="IL206" s="52"/>
      <c r="IM206" s="52"/>
      <c r="IN206" s="52"/>
      <c r="IO206" s="52"/>
      <c r="IP206" s="52"/>
      <c r="IQ206" s="52"/>
      <c r="IR206" s="52"/>
      <c r="IS206" s="52"/>
      <c r="IT206" s="52"/>
      <c r="IU206" s="52"/>
      <c r="IV206" s="52"/>
      <c r="IW206" s="52"/>
      <c r="IX206" s="52"/>
    </row>
    <row r="207" spans="1:258" ht="18" customHeight="1">
      <c r="A207" s="60" t="s">
        <v>127</v>
      </c>
      <c r="B207" s="59" t="s">
        <v>128</v>
      </c>
      <c r="C207" s="165" t="s">
        <v>171</v>
      </c>
      <c r="D207" s="94" t="s">
        <v>109</v>
      </c>
      <c r="E207" s="43">
        <v>12000000</v>
      </c>
      <c r="F207" s="43">
        <v>43320000</v>
      </c>
      <c r="G207" s="62">
        <f t="shared" si="14"/>
        <v>31320000</v>
      </c>
      <c r="H207" s="40">
        <f>SUM(F207:F211)</f>
        <v>57724500</v>
      </c>
      <c r="I207" s="40">
        <f>SUM(H207:H224)</f>
        <v>146995580</v>
      </c>
    </row>
    <row r="208" spans="1:258" ht="18" customHeight="1">
      <c r="A208" s="60" t="s">
        <v>129</v>
      </c>
      <c r="B208" s="57"/>
      <c r="C208" s="166"/>
      <c r="D208" s="94" t="s">
        <v>66</v>
      </c>
      <c r="E208" s="43">
        <v>10368000</v>
      </c>
      <c r="F208" s="43">
        <v>6284250</v>
      </c>
      <c r="G208" s="62">
        <f t="shared" si="14"/>
        <v>-4083750</v>
      </c>
    </row>
    <row r="209" spans="1:9" ht="18" customHeight="1">
      <c r="A209" s="60"/>
      <c r="B209" s="57"/>
      <c r="C209" s="82"/>
      <c r="D209" s="94" t="s">
        <v>95</v>
      </c>
      <c r="E209" s="43">
        <v>6720000</v>
      </c>
      <c r="F209" s="43">
        <v>4847850</v>
      </c>
      <c r="G209" s="62">
        <f t="shared" si="14"/>
        <v>-1872150</v>
      </c>
    </row>
    <row r="210" spans="1:9" ht="18" customHeight="1">
      <c r="A210" s="60"/>
      <c r="B210" s="57"/>
      <c r="C210" s="82"/>
      <c r="D210" s="94" t="s">
        <v>356</v>
      </c>
      <c r="E210" s="43">
        <v>0</v>
      </c>
      <c r="F210" s="43">
        <v>1636200</v>
      </c>
      <c r="G210" s="62">
        <f t="shared" ref="G210:G211" si="21">SUM(F210-E210)</f>
        <v>1636200</v>
      </c>
    </row>
    <row r="211" spans="1:9" ht="18" customHeight="1">
      <c r="A211" s="60"/>
      <c r="B211" s="57"/>
      <c r="C211" s="82"/>
      <c r="D211" s="94" t="s">
        <v>164</v>
      </c>
      <c r="E211" s="43">
        <v>0</v>
      </c>
      <c r="F211" s="43">
        <v>1636200</v>
      </c>
      <c r="G211" s="62">
        <f t="shared" si="21"/>
        <v>1636200</v>
      </c>
    </row>
    <row r="212" spans="1:9" ht="18" customHeight="1">
      <c r="A212" s="60"/>
      <c r="B212" s="60"/>
      <c r="C212" s="81" t="s">
        <v>175</v>
      </c>
      <c r="D212" s="94" t="s">
        <v>109</v>
      </c>
      <c r="E212" s="43">
        <v>59800000</v>
      </c>
      <c r="F212" s="78">
        <v>30069200</v>
      </c>
      <c r="G212" s="62">
        <f t="shared" si="14"/>
        <v>-29730800</v>
      </c>
      <c r="H212" s="40">
        <f>SUM(F212:F215)</f>
        <v>64373540</v>
      </c>
      <c r="I212" s="40"/>
    </row>
    <row r="213" spans="1:9" ht="18" customHeight="1">
      <c r="A213" s="60"/>
      <c r="B213" s="57"/>
      <c r="C213" s="82"/>
      <c r="D213" s="94" t="s">
        <v>66</v>
      </c>
      <c r="E213" s="43">
        <v>32947000</v>
      </c>
      <c r="F213" s="78">
        <v>20021400</v>
      </c>
      <c r="G213" s="62">
        <f t="shared" si="14"/>
        <v>-12925600</v>
      </c>
    </row>
    <row r="214" spans="1:9" ht="18" customHeight="1">
      <c r="A214" s="60"/>
      <c r="B214" s="57"/>
      <c r="C214" s="82"/>
      <c r="D214" s="94" t="s">
        <v>95</v>
      </c>
      <c r="E214" s="43">
        <v>19874000</v>
      </c>
      <c r="F214" s="78">
        <v>10900540</v>
      </c>
      <c r="G214" s="62">
        <f t="shared" si="14"/>
        <v>-8973460</v>
      </c>
    </row>
    <row r="215" spans="1:9" ht="18" customHeight="1">
      <c r="A215" s="60"/>
      <c r="B215" s="57"/>
      <c r="C215" s="82"/>
      <c r="D215" s="94" t="s">
        <v>196</v>
      </c>
      <c r="E215" s="43">
        <v>0</v>
      </c>
      <c r="F215" s="78">
        <v>3382400</v>
      </c>
      <c r="G215" s="62">
        <f t="shared" si="14"/>
        <v>3382400</v>
      </c>
    </row>
    <row r="216" spans="1:9" ht="18" customHeight="1">
      <c r="A216" s="60"/>
      <c r="B216" s="60"/>
      <c r="C216" s="81" t="s">
        <v>172</v>
      </c>
      <c r="D216" s="94" t="s">
        <v>109</v>
      </c>
      <c r="E216" s="43">
        <v>17500000</v>
      </c>
      <c r="F216" s="78">
        <v>0</v>
      </c>
      <c r="G216" s="62">
        <f t="shared" si="14"/>
        <v>-17500000</v>
      </c>
      <c r="H216" s="40">
        <f>SUM(F216:F218)</f>
        <v>0</v>
      </c>
    </row>
    <row r="217" spans="1:9" ht="18" customHeight="1">
      <c r="A217" s="60"/>
      <c r="B217" s="57"/>
      <c r="C217" s="82"/>
      <c r="D217" s="94" t="s">
        <v>66</v>
      </c>
      <c r="E217" s="43">
        <v>12000000</v>
      </c>
      <c r="F217" s="78">
        <v>0</v>
      </c>
      <c r="G217" s="62">
        <f t="shared" si="14"/>
        <v>-12000000</v>
      </c>
    </row>
    <row r="218" spans="1:9" ht="18" customHeight="1">
      <c r="A218" s="60"/>
      <c r="B218" s="57"/>
      <c r="C218" s="82"/>
      <c r="D218" s="94" t="s">
        <v>95</v>
      </c>
      <c r="E218" s="43">
        <v>12060000</v>
      </c>
      <c r="F218" s="78">
        <v>0</v>
      </c>
      <c r="G218" s="62">
        <f t="shared" si="14"/>
        <v>-12060000</v>
      </c>
    </row>
    <row r="219" spans="1:9" ht="18" customHeight="1">
      <c r="A219" s="60"/>
      <c r="B219" s="60"/>
      <c r="C219" s="81" t="s">
        <v>357</v>
      </c>
      <c r="D219" s="94" t="s">
        <v>109</v>
      </c>
      <c r="E219" s="78">
        <v>0</v>
      </c>
      <c r="F219" s="78">
        <v>14220000</v>
      </c>
      <c r="G219" s="62">
        <f t="shared" ref="G219:G224" si="22">SUM(F219-E219)</f>
        <v>14220000</v>
      </c>
      <c r="H219" s="40">
        <f>SUM(F219:F224)</f>
        <v>24897540</v>
      </c>
      <c r="I219" s="40"/>
    </row>
    <row r="220" spans="1:9" ht="18" customHeight="1">
      <c r="A220" s="60"/>
      <c r="B220" s="57"/>
      <c r="C220" s="82"/>
      <c r="D220" s="94" t="s">
        <v>66</v>
      </c>
      <c r="E220" s="78">
        <v>0</v>
      </c>
      <c r="F220" s="78">
        <v>4707300</v>
      </c>
      <c r="G220" s="62">
        <f t="shared" si="22"/>
        <v>4707300</v>
      </c>
    </row>
    <row r="221" spans="1:9" ht="18" customHeight="1">
      <c r="A221" s="60"/>
      <c r="B221" s="57"/>
      <c r="C221" s="82"/>
      <c r="D221" s="94" t="s">
        <v>95</v>
      </c>
      <c r="E221" s="78">
        <v>0</v>
      </c>
      <c r="F221" s="78">
        <v>3476160</v>
      </c>
      <c r="G221" s="62">
        <f t="shared" si="22"/>
        <v>3476160</v>
      </c>
    </row>
    <row r="222" spans="1:9" ht="18" customHeight="1">
      <c r="A222" s="60"/>
      <c r="B222" s="60"/>
      <c r="C222" s="82"/>
      <c r="D222" s="94" t="s">
        <v>356</v>
      </c>
      <c r="E222" s="78">
        <v>0</v>
      </c>
      <c r="F222" s="78">
        <v>869040</v>
      </c>
      <c r="G222" s="62">
        <f t="shared" si="22"/>
        <v>869040</v>
      </c>
      <c r="H222" s="40"/>
    </row>
    <row r="223" spans="1:9" ht="18" customHeight="1">
      <c r="A223" s="60"/>
      <c r="B223" s="57"/>
      <c r="C223" s="82"/>
      <c r="D223" s="94" t="s">
        <v>164</v>
      </c>
      <c r="E223" s="78">
        <v>0</v>
      </c>
      <c r="F223" s="78">
        <v>869040</v>
      </c>
      <c r="G223" s="62">
        <f t="shared" si="22"/>
        <v>869040</v>
      </c>
    </row>
    <row r="224" spans="1:9" ht="18" customHeight="1">
      <c r="A224" s="60"/>
      <c r="B224" s="57"/>
      <c r="C224" s="82"/>
      <c r="D224" s="94" t="s">
        <v>196</v>
      </c>
      <c r="E224" s="78">
        <v>0</v>
      </c>
      <c r="F224" s="78">
        <v>756000</v>
      </c>
      <c r="G224" s="62">
        <f t="shared" si="22"/>
        <v>756000</v>
      </c>
    </row>
    <row r="225" spans="1:258" ht="18" customHeight="1">
      <c r="A225" s="112"/>
      <c r="B225" s="50"/>
      <c r="C225" s="123"/>
      <c r="D225" s="119" t="s">
        <v>121</v>
      </c>
      <c r="E225" s="44">
        <f>SUM(E207:E218)</f>
        <v>183269000</v>
      </c>
      <c r="F225" s="44">
        <f>SUM(F207:F224)</f>
        <v>146995580</v>
      </c>
      <c r="G225" s="62">
        <f t="shared" si="14"/>
        <v>-36273420</v>
      </c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I225" s="52"/>
      <c r="AJ225" s="52"/>
      <c r="AK225" s="52"/>
      <c r="AL225" s="52"/>
      <c r="AM225" s="52"/>
      <c r="AN225" s="52"/>
      <c r="AO225" s="52"/>
      <c r="AP225" s="52"/>
      <c r="AQ225" s="52"/>
      <c r="AR225" s="52"/>
      <c r="AS225" s="52"/>
      <c r="AT225" s="52"/>
      <c r="AU225" s="52"/>
      <c r="AV225" s="52"/>
      <c r="AW225" s="52"/>
      <c r="AX225" s="52"/>
      <c r="AY225" s="52"/>
      <c r="AZ225" s="52"/>
      <c r="BA225" s="52"/>
      <c r="BB225" s="52"/>
      <c r="BC225" s="52"/>
      <c r="BD225" s="52"/>
      <c r="BE225" s="52"/>
      <c r="BF225" s="52"/>
      <c r="BG225" s="52"/>
      <c r="BH225" s="52"/>
      <c r="BI225" s="52"/>
      <c r="BJ225" s="52"/>
      <c r="BK225" s="52"/>
      <c r="BL225" s="52"/>
      <c r="BM225" s="52"/>
      <c r="BN225" s="52"/>
      <c r="BO225" s="52"/>
      <c r="BP225" s="52"/>
      <c r="BQ225" s="52"/>
      <c r="BR225" s="52"/>
      <c r="BS225" s="52"/>
      <c r="BT225" s="52"/>
      <c r="BU225" s="52"/>
      <c r="BV225" s="52"/>
      <c r="BW225" s="52"/>
      <c r="BX225" s="52"/>
      <c r="BY225" s="52"/>
      <c r="BZ225" s="52"/>
      <c r="CA225" s="52"/>
      <c r="CB225" s="52"/>
      <c r="CC225" s="52"/>
      <c r="CD225" s="52"/>
      <c r="CE225" s="52"/>
      <c r="CF225" s="52"/>
      <c r="CG225" s="52"/>
      <c r="CH225" s="52"/>
      <c r="CI225" s="52"/>
      <c r="CJ225" s="52"/>
      <c r="CK225" s="52"/>
      <c r="CL225" s="52"/>
      <c r="CM225" s="52"/>
      <c r="CN225" s="52"/>
      <c r="CO225" s="52"/>
      <c r="CP225" s="52"/>
      <c r="CQ225" s="52"/>
      <c r="CR225" s="52"/>
      <c r="CS225" s="52"/>
      <c r="CT225" s="52"/>
      <c r="CU225" s="52"/>
      <c r="CV225" s="52"/>
      <c r="CW225" s="52"/>
      <c r="CX225" s="52"/>
      <c r="CY225" s="52"/>
      <c r="CZ225" s="52"/>
      <c r="DA225" s="52"/>
      <c r="DB225" s="52"/>
      <c r="DC225" s="52"/>
      <c r="DD225" s="52"/>
      <c r="DE225" s="52"/>
      <c r="DF225" s="52"/>
      <c r="DG225" s="52"/>
      <c r="DH225" s="52"/>
      <c r="DI225" s="52"/>
      <c r="DJ225" s="52"/>
      <c r="DK225" s="52"/>
      <c r="DL225" s="52"/>
      <c r="DM225" s="52"/>
      <c r="DN225" s="52"/>
      <c r="DO225" s="52"/>
      <c r="DP225" s="52"/>
      <c r="DQ225" s="52"/>
      <c r="DR225" s="52"/>
      <c r="DS225" s="52"/>
      <c r="DT225" s="52"/>
      <c r="DU225" s="52"/>
      <c r="DV225" s="52"/>
      <c r="DW225" s="52"/>
      <c r="DX225" s="52"/>
      <c r="DY225" s="52"/>
      <c r="DZ225" s="52"/>
      <c r="EA225" s="52"/>
      <c r="EB225" s="52"/>
      <c r="EC225" s="52"/>
      <c r="ED225" s="52"/>
      <c r="EE225" s="52"/>
      <c r="EF225" s="52"/>
      <c r="EG225" s="52"/>
      <c r="EH225" s="52"/>
      <c r="EI225" s="52"/>
      <c r="EJ225" s="52"/>
      <c r="EK225" s="52"/>
      <c r="EL225" s="52"/>
      <c r="EM225" s="52"/>
      <c r="EN225" s="52"/>
      <c r="EO225" s="52"/>
      <c r="EP225" s="52"/>
      <c r="EQ225" s="52"/>
      <c r="ER225" s="52"/>
      <c r="ES225" s="52"/>
      <c r="ET225" s="52"/>
      <c r="EU225" s="52"/>
      <c r="EV225" s="52"/>
      <c r="EW225" s="52"/>
      <c r="EX225" s="52"/>
      <c r="EY225" s="52"/>
      <c r="EZ225" s="52"/>
      <c r="FA225" s="52"/>
      <c r="FB225" s="52"/>
      <c r="FC225" s="52"/>
      <c r="FD225" s="52"/>
      <c r="FE225" s="52"/>
      <c r="FF225" s="52"/>
      <c r="FG225" s="52"/>
      <c r="FH225" s="52"/>
      <c r="FI225" s="52"/>
      <c r="FJ225" s="52"/>
      <c r="FK225" s="52"/>
      <c r="FL225" s="52"/>
      <c r="FM225" s="52"/>
      <c r="FN225" s="52"/>
      <c r="FO225" s="52"/>
      <c r="FP225" s="52"/>
      <c r="FQ225" s="52"/>
      <c r="FR225" s="52"/>
      <c r="FS225" s="52"/>
      <c r="FT225" s="52"/>
      <c r="FU225" s="52"/>
      <c r="FV225" s="52"/>
      <c r="FW225" s="52"/>
      <c r="FX225" s="52"/>
      <c r="FY225" s="52"/>
      <c r="FZ225" s="52"/>
      <c r="GA225" s="52"/>
      <c r="GB225" s="52"/>
      <c r="GC225" s="52"/>
      <c r="GD225" s="52"/>
      <c r="GE225" s="52"/>
      <c r="GF225" s="52"/>
      <c r="GG225" s="52"/>
      <c r="GH225" s="52"/>
      <c r="GI225" s="52"/>
      <c r="GJ225" s="52"/>
      <c r="GK225" s="52"/>
      <c r="GL225" s="52"/>
      <c r="GM225" s="52"/>
      <c r="GN225" s="52"/>
      <c r="GO225" s="52"/>
      <c r="GP225" s="52"/>
      <c r="GQ225" s="52"/>
      <c r="GR225" s="52"/>
      <c r="GS225" s="52"/>
      <c r="GT225" s="52"/>
      <c r="GU225" s="52"/>
      <c r="GV225" s="52"/>
      <c r="GW225" s="52"/>
      <c r="GX225" s="52"/>
      <c r="GY225" s="52"/>
      <c r="GZ225" s="52"/>
      <c r="HA225" s="52"/>
      <c r="HB225" s="52"/>
      <c r="HC225" s="52"/>
      <c r="HD225" s="52"/>
      <c r="HE225" s="52"/>
      <c r="HF225" s="52"/>
      <c r="HG225" s="52"/>
      <c r="HH225" s="52"/>
      <c r="HI225" s="52"/>
      <c r="HJ225" s="52"/>
      <c r="HK225" s="52"/>
      <c r="HL225" s="52"/>
      <c r="HM225" s="52"/>
      <c r="HN225" s="52"/>
      <c r="HO225" s="52"/>
      <c r="HP225" s="52"/>
      <c r="HQ225" s="52"/>
      <c r="HR225" s="52"/>
      <c r="HS225" s="52"/>
      <c r="HT225" s="52"/>
      <c r="HU225" s="52"/>
      <c r="HV225" s="52"/>
      <c r="HW225" s="52"/>
      <c r="HX225" s="52"/>
      <c r="HY225" s="52"/>
      <c r="HZ225" s="52"/>
      <c r="IA225" s="52"/>
      <c r="IB225" s="52"/>
      <c r="IC225" s="52"/>
      <c r="ID225" s="52"/>
      <c r="IE225" s="52"/>
      <c r="IF225" s="52"/>
      <c r="IG225" s="52"/>
      <c r="IH225" s="52"/>
      <c r="II225" s="52"/>
      <c r="IJ225" s="52"/>
      <c r="IK225" s="52"/>
      <c r="IL225" s="52"/>
      <c r="IM225" s="52"/>
      <c r="IN225" s="52"/>
      <c r="IO225" s="52"/>
      <c r="IP225" s="52"/>
      <c r="IQ225" s="52"/>
      <c r="IR225" s="52"/>
      <c r="IS225" s="52"/>
      <c r="IT225" s="52"/>
      <c r="IU225" s="52"/>
      <c r="IV225" s="52"/>
      <c r="IW225" s="52"/>
      <c r="IX225" s="52"/>
    </row>
    <row r="226" spans="1:258" ht="18.75" customHeight="1">
      <c r="A226" s="53" t="s">
        <v>87</v>
      </c>
      <c r="B226" s="53" t="s">
        <v>88</v>
      </c>
      <c r="C226" s="53" t="s">
        <v>89</v>
      </c>
      <c r="D226" s="117" t="s">
        <v>90</v>
      </c>
      <c r="E226" s="89" t="s">
        <v>91</v>
      </c>
      <c r="F226" s="89" t="s">
        <v>387</v>
      </c>
      <c r="G226" s="48" t="s">
        <v>337</v>
      </c>
    </row>
    <row r="227" spans="1:258" s="52" customFormat="1" ht="18" customHeight="1">
      <c r="A227" s="49" t="s">
        <v>130</v>
      </c>
      <c r="B227" s="69" t="s">
        <v>93</v>
      </c>
      <c r="C227" s="75" t="s">
        <v>131</v>
      </c>
      <c r="D227" s="79" t="s">
        <v>188</v>
      </c>
      <c r="E227" s="44">
        <v>7350000</v>
      </c>
      <c r="F227" s="44">
        <v>3330000</v>
      </c>
      <c r="G227" s="62">
        <f t="shared" si="14"/>
        <v>-4020000</v>
      </c>
      <c r="H227" s="56">
        <f>SUM(F227:F232)</f>
        <v>13240000</v>
      </c>
    </row>
    <row r="228" spans="1:258" s="52" customFormat="1" ht="18" customHeight="1">
      <c r="A228" s="69" t="s">
        <v>132</v>
      </c>
      <c r="B228" s="69"/>
      <c r="C228" s="122"/>
      <c r="D228" s="79" t="s">
        <v>66</v>
      </c>
      <c r="E228" s="44">
        <v>8400000</v>
      </c>
      <c r="F228" s="44">
        <v>4560000</v>
      </c>
      <c r="G228" s="62">
        <f t="shared" si="14"/>
        <v>-3840000</v>
      </c>
    </row>
    <row r="229" spans="1:258" s="52" customFormat="1" ht="18" customHeight="1">
      <c r="A229" s="69" t="s">
        <v>133</v>
      </c>
      <c r="B229" s="69"/>
      <c r="C229" s="164"/>
      <c r="D229" s="79" t="s">
        <v>222</v>
      </c>
      <c r="E229" s="44">
        <v>4900000</v>
      </c>
      <c r="F229" s="44">
        <v>2220000</v>
      </c>
      <c r="G229" s="62">
        <f t="shared" si="14"/>
        <v>-2680000</v>
      </c>
    </row>
    <row r="230" spans="1:258" s="52" customFormat="1" ht="18" customHeight="1">
      <c r="A230" s="69"/>
      <c r="B230" s="69"/>
      <c r="C230" s="164"/>
      <c r="D230" s="79" t="s">
        <v>162</v>
      </c>
      <c r="E230" s="44">
        <v>1300000</v>
      </c>
      <c r="F230" s="44">
        <v>1280000</v>
      </c>
      <c r="G230" s="62">
        <f t="shared" si="14"/>
        <v>-20000</v>
      </c>
    </row>
    <row r="231" spans="1:258" s="52" customFormat="1" ht="18" customHeight="1">
      <c r="A231" s="69"/>
      <c r="B231" s="69"/>
      <c r="C231" s="164"/>
      <c r="D231" s="79" t="s">
        <v>97</v>
      </c>
      <c r="E231" s="44">
        <v>900000</v>
      </c>
      <c r="F231" s="78">
        <v>0</v>
      </c>
      <c r="G231" s="62">
        <f t="shared" si="14"/>
        <v>-900000</v>
      </c>
    </row>
    <row r="232" spans="1:258" s="52" customFormat="1" ht="18" customHeight="1">
      <c r="A232" s="131"/>
      <c r="B232" s="112"/>
      <c r="C232" s="112"/>
      <c r="D232" s="79" t="s">
        <v>358</v>
      </c>
      <c r="E232" s="44">
        <v>0</v>
      </c>
      <c r="F232" s="44">
        <v>1850000</v>
      </c>
      <c r="G232" s="62">
        <f t="shared" ref="G232" si="23">SUM(F232-E232)</f>
        <v>1850000</v>
      </c>
    </row>
    <row r="233" spans="1:258" ht="18" customHeight="1">
      <c r="A233" s="131"/>
      <c r="B233" s="49" t="s">
        <v>225</v>
      </c>
      <c r="C233" s="161" t="s">
        <v>339</v>
      </c>
      <c r="D233" s="116" t="s">
        <v>223</v>
      </c>
      <c r="E233" s="44">
        <v>10000000</v>
      </c>
      <c r="F233" s="44">
        <v>5614600</v>
      </c>
      <c r="G233" s="62">
        <f t="shared" si="14"/>
        <v>-4385400</v>
      </c>
      <c r="H233" s="56">
        <f>SUM(F233:F235)</f>
        <v>228463400</v>
      </c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  <c r="BB233" s="52"/>
      <c r="BC233" s="52"/>
      <c r="BD233" s="52"/>
      <c r="BE233" s="52"/>
      <c r="BF233" s="52"/>
      <c r="BG233" s="52"/>
      <c r="BH233" s="52"/>
      <c r="BI233" s="52"/>
      <c r="BJ233" s="52"/>
      <c r="BK233" s="52"/>
      <c r="BL233" s="52"/>
      <c r="BM233" s="52"/>
      <c r="BN233" s="52"/>
      <c r="BO233" s="52"/>
      <c r="BP233" s="52"/>
      <c r="BQ233" s="52"/>
      <c r="BR233" s="52"/>
      <c r="BS233" s="52"/>
      <c r="BT233" s="52"/>
      <c r="BU233" s="52"/>
      <c r="BV233" s="52"/>
      <c r="BW233" s="52"/>
      <c r="BX233" s="52"/>
      <c r="BY233" s="52"/>
      <c r="BZ233" s="52"/>
      <c r="CA233" s="52"/>
      <c r="CB233" s="52"/>
      <c r="CC233" s="52"/>
      <c r="CD233" s="52"/>
      <c r="CE233" s="52"/>
      <c r="CF233" s="52"/>
      <c r="CG233" s="52"/>
      <c r="CH233" s="52"/>
      <c r="CI233" s="52"/>
      <c r="CJ233" s="52"/>
      <c r="CK233" s="52"/>
      <c r="CL233" s="52"/>
      <c r="CM233" s="52"/>
      <c r="CN233" s="52"/>
      <c r="CO233" s="52"/>
      <c r="CP233" s="52"/>
      <c r="CQ233" s="52"/>
      <c r="CR233" s="52"/>
      <c r="CS233" s="52"/>
      <c r="CT233" s="52"/>
      <c r="CU233" s="52"/>
      <c r="CV233" s="52"/>
      <c r="CW233" s="52"/>
      <c r="CX233" s="52"/>
      <c r="CY233" s="52"/>
      <c r="CZ233" s="52"/>
      <c r="DA233" s="52"/>
      <c r="DB233" s="52"/>
      <c r="DC233" s="52"/>
      <c r="DD233" s="52"/>
      <c r="DE233" s="52"/>
      <c r="DF233" s="52"/>
      <c r="DG233" s="52"/>
      <c r="DH233" s="52"/>
      <c r="DI233" s="52"/>
      <c r="DJ233" s="52"/>
      <c r="DK233" s="52"/>
      <c r="DL233" s="52"/>
      <c r="DM233" s="52"/>
      <c r="DN233" s="52"/>
      <c r="DO233" s="52"/>
      <c r="DP233" s="52"/>
      <c r="DQ233" s="52"/>
      <c r="DR233" s="52"/>
      <c r="DS233" s="52"/>
      <c r="DT233" s="52"/>
      <c r="DU233" s="52"/>
      <c r="DV233" s="52"/>
      <c r="DW233" s="52"/>
      <c r="DX233" s="52"/>
      <c r="DY233" s="52"/>
      <c r="DZ233" s="52"/>
      <c r="EA233" s="52"/>
      <c r="EB233" s="52"/>
      <c r="EC233" s="52"/>
      <c r="ED233" s="52"/>
      <c r="EE233" s="52"/>
      <c r="EF233" s="52"/>
      <c r="EG233" s="52"/>
      <c r="EH233" s="52"/>
      <c r="EI233" s="52"/>
      <c r="EJ233" s="52"/>
      <c r="EK233" s="52"/>
      <c r="EL233" s="52"/>
      <c r="EM233" s="52"/>
      <c r="EN233" s="52"/>
      <c r="EO233" s="52"/>
      <c r="EP233" s="52"/>
      <c r="EQ233" s="52"/>
      <c r="ER233" s="52"/>
      <c r="ES233" s="52"/>
      <c r="ET233" s="52"/>
      <c r="EU233" s="52"/>
      <c r="EV233" s="52"/>
      <c r="EW233" s="52"/>
      <c r="EX233" s="52"/>
      <c r="EY233" s="52"/>
      <c r="EZ233" s="52"/>
      <c r="FA233" s="52"/>
      <c r="FB233" s="52"/>
      <c r="FC233" s="52"/>
      <c r="FD233" s="52"/>
      <c r="FE233" s="52"/>
      <c r="FF233" s="52"/>
      <c r="FG233" s="52"/>
      <c r="FH233" s="52"/>
      <c r="FI233" s="52"/>
      <c r="FJ233" s="52"/>
      <c r="FK233" s="52"/>
      <c r="FL233" s="52"/>
      <c r="FM233" s="52"/>
      <c r="FN233" s="52"/>
      <c r="FO233" s="52"/>
      <c r="FP233" s="52"/>
      <c r="FQ233" s="52"/>
      <c r="FR233" s="52"/>
      <c r="FS233" s="52"/>
      <c r="FT233" s="52"/>
      <c r="FU233" s="52"/>
      <c r="FV233" s="52"/>
      <c r="FW233" s="52"/>
      <c r="FX233" s="52"/>
      <c r="FY233" s="52"/>
      <c r="FZ233" s="52"/>
      <c r="GA233" s="52"/>
      <c r="GB233" s="52"/>
      <c r="GC233" s="52"/>
      <c r="GD233" s="52"/>
      <c r="GE233" s="52"/>
      <c r="GF233" s="52"/>
      <c r="GG233" s="52"/>
      <c r="GH233" s="52"/>
      <c r="GI233" s="52"/>
      <c r="GJ233" s="52"/>
      <c r="GK233" s="52"/>
      <c r="GL233" s="52"/>
      <c r="GM233" s="52"/>
      <c r="GN233" s="52"/>
      <c r="GO233" s="52"/>
      <c r="GP233" s="52"/>
      <c r="GQ233" s="52"/>
      <c r="GR233" s="52"/>
      <c r="GS233" s="52"/>
      <c r="GT233" s="52"/>
      <c r="GU233" s="52"/>
      <c r="GV233" s="52"/>
      <c r="GW233" s="52"/>
      <c r="GX233" s="52"/>
      <c r="GY233" s="52"/>
      <c r="GZ233" s="52"/>
      <c r="HA233" s="52"/>
      <c r="HB233" s="52"/>
      <c r="HC233" s="52"/>
      <c r="HD233" s="52"/>
      <c r="HE233" s="52"/>
      <c r="HF233" s="52"/>
      <c r="HG233" s="52"/>
      <c r="HH233" s="52"/>
      <c r="HI233" s="52"/>
      <c r="HJ233" s="52"/>
      <c r="HK233" s="52"/>
      <c r="HL233" s="52"/>
      <c r="HM233" s="52"/>
      <c r="HN233" s="52"/>
      <c r="HO233" s="52"/>
      <c r="HP233" s="52"/>
      <c r="HQ233" s="52"/>
      <c r="HR233" s="52"/>
      <c r="HS233" s="52"/>
      <c r="HT233" s="52"/>
      <c r="HU233" s="52"/>
      <c r="HV233" s="52"/>
      <c r="HW233" s="52"/>
      <c r="HX233" s="52"/>
      <c r="HY233" s="52"/>
      <c r="HZ233" s="52"/>
      <c r="IA233" s="52"/>
      <c r="IB233" s="52"/>
      <c r="IC233" s="52"/>
      <c r="ID233" s="52"/>
      <c r="IE233" s="52"/>
      <c r="IF233" s="52"/>
      <c r="IG233" s="52"/>
      <c r="IH233" s="52"/>
      <c r="II233" s="52"/>
      <c r="IJ233" s="52"/>
      <c r="IK233" s="52"/>
      <c r="IL233" s="52"/>
      <c r="IM233" s="52"/>
      <c r="IN233" s="52"/>
      <c r="IO233" s="52"/>
      <c r="IP233" s="52"/>
      <c r="IQ233" s="52"/>
      <c r="IR233" s="52"/>
      <c r="IS233" s="52"/>
      <c r="IT233" s="52"/>
      <c r="IU233" s="52"/>
      <c r="IV233" s="52"/>
      <c r="IW233" s="52"/>
      <c r="IX233" s="52"/>
    </row>
    <row r="234" spans="1:258" ht="18" customHeight="1">
      <c r="A234" s="69"/>
      <c r="B234" s="69"/>
      <c r="C234" s="166"/>
      <c r="D234" s="116" t="s">
        <v>224</v>
      </c>
      <c r="E234" s="44">
        <v>100000000</v>
      </c>
      <c r="F234" s="44">
        <v>218500000</v>
      </c>
      <c r="G234" s="62">
        <f t="shared" si="14"/>
        <v>118500000</v>
      </c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  <c r="BB234" s="52"/>
      <c r="BC234" s="52"/>
      <c r="BD234" s="52"/>
      <c r="BE234" s="52"/>
      <c r="BF234" s="52"/>
      <c r="BG234" s="52"/>
      <c r="BH234" s="52"/>
      <c r="BI234" s="52"/>
      <c r="BJ234" s="52"/>
      <c r="BK234" s="52"/>
      <c r="BL234" s="52"/>
      <c r="BM234" s="52"/>
      <c r="BN234" s="52"/>
      <c r="BO234" s="52"/>
      <c r="BP234" s="52"/>
      <c r="BQ234" s="52"/>
      <c r="BR234" s="52"/>
      <c r="BS234" s="52"/>
      <c r="BT234" s="52"/>
      <c r="BU234" s="52"/>
      <c r="BV234" s="52"/>
      <c r="BW234" s="52"/>
      <c r="BX234" s="52"/>
      <c r="BY234" s="52"/>
      <c r="BZ234" s="52"/>
      <c r="CA234" s="52"/>
      <c r="CB234" s="52"/>
      <c r="CC234" s="52"/>
      <c r="CD234" s="52"/>
      <c r="CE234" s="52"/>
      <c r="CF234" s="52"/>
      <c r="CG234" s="52"/>
      <c r="CH234" s="52"/>
      <c r="CI234" s="52"/>
      <c r="CJ234" s="52"/>
      <c r="CK234" s="52"/>
      <c r="CL234" s="52"/>
      <c r="CM234" s="52"/>
      <c r="CN234" s="52"/>
      <c r="CO234" s="52"/>
      <c r="CP234" s="52"/>
      <c r="CQ234" s="52"/>
      <c r="CR234" s="52"/>
      <c r="CS234" s="52"/>
      <c r="CT234" s="52"/>
      <c r="CU234" s="52"/>
      <c r="CV234" s="52"/>
      <c r="CW234" s="52"/>
      <c r="CX234" s="52"/>
      <c r="CY234" s="52"/>
      <c r="CZ234" s="52"/>
      <c r="DA234" s="52"/>
      <c r="DB234" s="52"/>
      <c r="DC234" s="52"/>
      <c r="DD234" s="52"/>
      <c r="DE234" s="52"/>
      <c r="DF234" s="52"/>
      <c r="DG234" s="52"/>
      <c r="DH234" s="52"/>
      <c r="DI234" s="52"/>
      <c r="DJ234" s="52"/>
      <c r="DK234" s="52"/>
      <c r="DL234" s="52"/>
      <c r="DM234" s="52"/>
      <c r="DN234" s="52"/>
      <c r="DO234" s="52"/>
      <c r="DP234" s="52"/>
      <c r="DQ234" s="52"/>
      <c r="DR234" s="52"/>
      <c r="DS234" s="52"/>
      <c r="DT234" s="52"/>
      <c r="DU234" s="52"/>
      <c r="DV234" s="52"/>
      <c r="DW234" s="52"/>
      <c r="DX234" s="52"/>
      <c r="DY234" s="52"/>
      <c r="DZ234" s="52"/>
      <c r="EA234" s="52"/>
      <c r="EB234" s="52"/>
      <c r="EC234" s="52"/>
      <c r="ED234" s="52"/>
      <c r="EE234" s="52"/>
      <c r="EF234" s="52"/>
      <c r="EG234" s="52"/>
      <c r="EH234" s="52"/>
      <c r="EI234" s="52"/>
      <c r="EJ234" s="52"/>
      <c r="EK234" s="52"/>
      <c r="EL234" s="52"/>
      <c r="EM234" s="52"/>
      <c r="EN234" s="52"/>
      <c r="EO234" s="52"/>
      <c r="EP234" s="52"/>
      <c r="EQ234" s="52"/>
      <c r="ER234" s="52"/>
      <c r="ES234" s="52"/>
      <c r="ET234" s="52"/>
      <c r="EU234" s="52"/>
      <c r="EV234" s="52"/>
      <c r="EW234" s="52"/>
      <c r="EX234" s="52"/>
      <c r="EY234" s="52"/>
      <c r="EZ234" s="52"/>
      <c r="FA234" s="52"/>
      <c r="FB234" s="52"/>
      <c r="FC234" s="52"/>
      <c r="FD234" s="52"/>
      <c r="FE234" s="52"/>
      <c r="FF234" s="52"/>
      <c r="FG234" s="52"/>
      <c r="FH234" s="52"/>
      <c r="FI234" s="52"/>
      <c r="FJ234" s="52"/>
      <c r="FK234" s="52"/>
      <c r="FL234" s="52"/>
      <c r="FM234" s="52"/>
      <c r="FN234" s="52"/>
      <c r="FO234" s="52"/>
      <c r="FP234" s="52"/>
      <c r="FQ234" s="52"/>
      <c r="FR234" s="52"/>
      <c r="FS234" s="52"/>
      <c r="FT234" s="52"/>
      <c r="FU234" s="52"/>
      <c r="FV234" s="52"/>
      <c r="FW234" s="52"/>
      <c r="FX234" s="52"/>
      <c r="FY234" s="52"/>
      <c r="FZ234" s="52"/>
      <c r="GA234" s="52"/>
      <c r="GB234" s="52"/>
      <c r="GC234" s="52"/>
      <c r="GD234" s="52"/>
      <c r="GE234" s="52"/>
      <c r="GF234" s="52"/>
      <c r="GG234" s="52"/>
      <c r="GH234" s="52"/>
      <c r="GI234" s="52"/>
      <c r="GJ234" s="52"/>
      <c r="GK234" s="52"/>
      <c r="GL234" s="52"/>
      <c r="GM234" s="52"/>
      <c r="GN234" s="52"/>
      <c r="GO234" s="52"/>
      <c r="GP234" s="52"/>
      <c r="GQ234" s="52"/>
      <c r="GR234" s="52"/>
      <c r="GS234" s="52"/>
      <c r="GT234" s="52"/>
      <c r="GU234" s="52"/>
      <c r="GV234" s="52"/>
      <c r="GW234" s="52"/>
      <c r="GX234" s="52"/>
      <c r="GY234" s="52"/>
      <c r="GZ234" s="52"/>
      <c r="HA234" s="52"/>
      <c r="HB234" s="52"/>
      <c r="HC234" s="52"/>
      <c r="HD234" s="52"/>
      <c r="HE234" s="52"/>
      <c r="HF234" s="52"/>
      <c r="HG234" s="52"/>
      <c r="HH234" s="52"/>
      <c r="HI234" s="52"/>
      <c r="HJ234" s="52"/>
      <c r="HK234" s="52"/>
      <c r="HL234" s="52"/>
      <c r="HM234" s="52"/>
      <c r="HN234" s="52"/>
      <c r="HO234" s="52"/>
      <c r="HP234" s="52"/>
      <c r="HQ234" s="52"/>
      <c r="HR234" s="52"/>
      <c r="HS234" s="52"/>
      <c r="HT234" s="52"/>
      <c r="HU234" s="52"/>
      <c r="HV234" s="52"/>
      <c r="HW234" s="52"/>
      <c r="HX234" s="52"/>
      <c r="HY234" s="52"/>
      <c r="HZ234" s="52"/>
      <c r="IA234" s="52"/>
      <c r="IB234" s="52"/>
      <c r="IC234" s="52"/>
      <c r="ID234" s="52"/>
      <c r="IE234" s="52"/>
      <c r="IF234" s="52"/>
      <c r="IG234" s="52"/>
      <c r="IH234" s="52"/>
      <c r="II234" s="52"/>
      <c r="IJ234" s="52"/>
      <c r="IK234" s="52"/>
      <c r="IL234" s="52"/>
      <c r="IM234" s="52"/>
      <c r="IN234" s="52"/>
      <c r="IO234" s="52"/>
      <c r="IP234" s="52"/>
      <c r="IQ234" s="52"/>
      <c r="IR234" s="52"/>
      <c r="IS234" s="52"/>
      <c r="IT234" s="52"/>
      <c r="IU234" s="52"/>
      <c r="IV234" s="52"/>
      <c r="IW234" s="52"/>
      <c r="IX234" s="52"/>
    </row>
    <row r="235" spans="1:258" ht="18" customHeight="1">
      <c r="A235" s="111"/>
      <c r="B235" s="111"/>
      <c r="C235" s="128"/>
      <c r="D235" s="116" t="s">
        <v>359</v>
      </c>
      <c r="E235" s="44">
        <v>0</v>
      </c>
      <c r="F235" s="44">
        <v>4348800</v>
      </c>
      <c r="G235" s="62">
        <f t="shared" ref="G235" si="24">SUM(F235-E235)</f>
        <v>4348800</v>
      </c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  <c r="BB235" s="52"/>
      <c r="BC235" s="52"/>
      <c r="BD235" s="52"/>
      <c r="BE235" s="52"/>
      <c r="BF235" s="52"/>
      <c r="BG235" s="52"/>
      <c r="BH235" s="52"/>
      <c r="BI235" s="52"/>
      <c r="BJ235" s="52"/>
      <c r="BK235" s="52"/>
      <c r="BL235" s="52"/>
      <c r="BM235" s="52"/>
      <c r="BN235" s="52"/>
      <c r="BO235" s="52"/>
      <c r="BP235" s="52"/>
      <c r="BQ235" s="52"/>
      <c r="BR235" s="52"/>
      <c r="BS235" s="52"/>
      <c r="BT235" s="52"/>
      <c r="BU235" s="52"/>
      <c r="BV235" s="52"/>
      <c r="BW235" s="52"/>
      <c r="BX235" s="52"/>
      <c r="BY235" s="52"/>
      <c r="BZ235" s="52"/>
      <c r="CA235" s="52"/>
      <c r="CB235" s="52"/>
      <c r="CC235" s="52"/>
      <c r="CD235" s="52"/>
      <c r="CE235" s="52"/>
      <c r="CF235" s="52"/>
      <c r="CG235" s="52"/>
      <c r="CH235" s="52"/>
      <c r="CI235" s="52"/>
      <c r="CJ235" s="52"/>
      <c r="CK235" s="52"/>
      <c r="CL235" s="52"/>
      <c r="CM235" s="52"/>
      <c r="CN235" s="52"/>
      <c r="CO235" s="52"/>
      <c r="CP235" s="52"/>
      <c r="CQ235" s="52"/>
      <c r="CR235" s="52"/>
      <c r="CS235" s="52"/>
      <c r="CT235" s="52"/>
      <c r="CU235" s="52"/>
      <c r="CV235" s="52"/>
      <c r="CW235" s="52"/>
      <c r="CX235" s="52"/>
      <c r="CY235" s="52"/>
      <c r="CZ235" s="52"/>
      <c r="DA235" s="52"/>
      <c r="DB235" s="52"/>
      <c r="DC235" s="52"/>
      <c r="DD235" s="52"/>
      <c r="DE235" s="52"/>
      <c r="DF235" s="52"/>
      <c r="DG235" s="52"/>
      <c r="DH235" s="52"/>
      <c r="DI235" s="52"/>
      <c r="DJ235" s="52"/>
      <c r="DK235" s="52"/>
      <c r="DL235" s="52"/>
      <c r="DM235" s="52"/>
      <c r="DN235" s="52"/>
      <c r="DO235" s="52"/>
      <c r="DP235" s="52"/>
      <c r="DQ235" s="52"/>
      <c r="DR235" s="52"/>
      <c r="DS235" s="52"/>
      <c r="DT235" s="52"/>
      <c r="DU235" s="52"/>
      <c r="DV235" s="52"/>
      <c r="DW235" s="52"/>
      <c r="DX235" s="52"/>
      <c r="DY235" s="52"/>
      <c r="DZ235" s="52"/>
      <c r="EA235" s="52"/>
      <c r="EB235" s="52"/>
      <c r="EC235" s="52"/>
      <c r="ED235" s="52"/>
      <c r="EE235" s="52"/>
      <c r="EF235" s="52"/>
      <c r="EG235" s="52"/>
      <c r="EH235" s="52"/>
      <c r="EI235" s="52"/>
      <c r="EJ235" s="52"/>
      <c r="EK235" s="52"/>
      <c r="EL235" s="52"/>
      <c r="EM235" s="52"/>
      <c r="EN235" s="52"/>
      <c r="EO235" s="52"/>
      <c r="EP235" s="52"/>
      <c r="EQ235" s="52"/>
      <c r="ER235" s="52"/>
      <c r="ES235" s="52"/>
      <c r="ET235" s="52"/>
      <c r="EU235" s="52"/>
      <c r="EV235" s="52"/>
      <c r="EW235" s="52"/>
      <c r="EX235" s="52"/>
      <c r="EY235" s="52"/>
      <c r="EZ235" s="52"/>
      <c r="FA235" s="52"/>
      <c r="FB235" s="52"/>
      <c r="FC235" s="52"/>
      <c r="FD235" s="52"/>
      <c r="FE235" s="52"/>
      <c r="FF235" s="52"/>
      <c r="FG235" s="52"/>
      <c r="FH235" s="52"/>
      <c r="FI235" s="52"/>
      <c r="FJ235" s="52"/>
      <c r="FK235" s="52"/>
      <c r="FL235" s="52"/>
      <c r="FM235" s="52"/>
      <c r="FN235" s="52"/>
      <c r="FO235" s="52"/>
      <c r="FP235" s="52"/>
      <c r="FQ235" s="52"/>
      <c r="FR235" s="52"/>
      <c r="FS235" s="52"/>
      <c r="FT235" s="52"/>
      <c r="FU235" s="52"/>
      <c r="FV235" s="52"/>
      <c r="FW235" s="52"/>
      <c r="FX235" s="52"/>
      <c r="FY235" s="52"/>
      <c r="FZ235" s="52"/>
      <c r="GA235" s="52"/>
      <c r="GB235" s="52"/>
      <c r="GC235" s="52"/>
      <c r="GD235" s="52"/>
      <c r="GE235" s="52"/>
      <c r="GF235" s="52"/>
      <c r="GG235" s="52"/>
      <c r="GH235" s="52"/>
      <c r="GI235" s="52"/>
      <c r="GJ235" s="52"/>
      <c r="GK235" s="52"/>
      <c r="GL235" s="52"/>
      <c r="GM235" s="52"/>
      <c r="GN235" s="52"/>
      <c r="GO235" s="52"/>
      <c r="GP235" s="52"/>
      <c r="GQ235" s="52"/>
      <c r="GR235" s="52"/>
      <c r="GS235" s="52"/>
      <c r="GT235" s="52"/>
      <c r="GU235" s="52"/>
      <c r="GV235" s="52"/>
      <c r="GW235" s="52"/>
      <c r="GX235" s="52"/>
      <c r="GY235" s="52"/>
      <c r="GZ235" s="52"/>
      <c r="HA235" s="52"/>
      <c r="HB235" s="52"/>
      <c r="HC235" s="52"/>
      <c r="HD235" s="52"/>
      <c r="HE235" s="52"/>
      <c r="HF235" s="52"/>
      <c r="HG235" s="52"/>
      <c r="HH235" s="52"/>
      <c r="HI235" s="52"/>
      <c r="HJ235" s="52"/>
      <c r="HK235" s="52"/>
      <c r="HL235" s="52"/>
      <c r="HM235" s="52"/>
      <c r="HN235" s="52"/>
      <c r="HO235" s="52"/>
      <c r="HP235" s="52"/>
      <c r="HQ235" s="52"/>
      <c r="HR235" s="52"/>
      <c r="HS235" s="52"/>
      <c r="HT235" s="52"/>
      <c r="HU235" s="52"/>
      <c r="HV235" s="52"/>
      <c r="HW235" s="52"/>
      <c r="HX235" s="52"/>
      <c r="HY235" s="52"/>
      <c r="HZ235" s="52"/>
      <c r="IA235" s="52"/>
      <c r="IB235" s="52"/>
      <c r="IC235" s="52"/>
      <c r="ID235" s="52"/>
      <c r="IE235" s="52"/>
      <c r="IF235" s="52"/>
      <c r="IG235" s="52"/>
      <c r="IH235" s="52"/>
      <c r="II235" s="52"/>
      <c r="IJ235" s="52"/>
      <c r="IK235" s="52"/>
      <c r="IL235" s="52"/>
      <c r="IM235" s="52"/>
      <c r="IN235" s="52"/>
      <c r="IO235" s="52"/>
      <c r="IP235" s="52"/>
      <c r="IQ235" s="52"/>
      <c r="IR235" s="52"/>
      <c r="IS235" s="52"/>
      <c r="IT235" s="52"/>
      <c r="IU235" s="52"/>
      <c r="IV235" s="52"/>
      <c r="IW235" s="52"/>
      <c r="IX235" s="52"/>
    </row>
    <row r="236" spans="1:258" ht="17.45" customHeight="1">
      <c r="A236" s="70"/>
      <c r="B236" s="50"/>
      <c r="C236" s="123"/>
      <c r="D236" s="119" t="s">
        <v>121</v>
      </c>
      <c r="E236" s="44">
        <f>SUM(E227:E235)</f>
        <v>132850000</v>
      </c>
      <c r="F236" s="44">
        <f>SUM(F227:F235)</f>
        <v>241703400</v>
      </c>
      <c r="G236" s="62">
        <f t="shared" si="14"/>
        <v>108853400</v>
      </c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  <c r="BB236" s="52"/>
      <c r="BC236" s="52"/>
      <c r="BD236" s="52"/>
      <c r="BE236" s="52"/>
      <c r="BF236" s="52"/>
      <c r="BG236" s="52"/>
      <c r="BH236" s="52"/>
      <c r="BI236" s="52"/>
      <c r="BJ236" s="52"/>
      <c r="BK236" s="52"/>
      <c r="BL236" s="52"/>
      <c r="BM236" s="52"/>
      <c r="BN236" s="52"/>
      <c r="BO236" s="52"/>
      <c r="BP236" s="52"/>
      <c r="BQ236" s="52"/>
      <c r="BR236" s="52"/>
      <c r="BS236" s="52"/>
      <c r="BT236" s="52"/>
      <c r="BU236" s="52"/>
      <c r="BV236" s="52"/>
      <c r="BW236" s="52"/>
      <c r="BX236" s="52"/>
      <c r="BY236" s="52"/>
      <c r="BZ236" s="52"/>
      <c r="CA236" s="52"/>
      <c r="CB236" s="52"/>
      <c r="CC236" s="52"/>
      <c r="CD236" s="52"/>
      <c r="CE236" s="52"/>
      <c r="CF236" s="52"/>
      <c r="CG236" s="52"/>
      <c r="CH236" s="52"/>
      <c r="CI236" s="52"/>
      <c r="CJ236" s="52"/>
      <c r="CK236" s="52"/>
      <c r="CL236" s="52"/>
      <c r="CM236" s="52"/>
      <c r="CN236" s="52"/>
      <c r="CO236" s="52"/>
      <c r="CP236" s="52"/>
      <c r="CQ236" s="52"/>
      <c r="CR236" s="52"/>
      <c r="CS236" s="52"/>
      <c r="CT236" s="52"/>
      <c r="CU236" s="52"/>
      <c r="CV236" s="52"/>
      <c r="CW236" s="52"/>
      <c r="CX236" s="52"/>
      <c r="CY236" s="52"/>
      <c r="CZ236" s="52"/>
      <c r="DA236" s="52"/>
      <c r="DB236" s="52"/>
      <c r="DC236" s="52"/>
      <c r="DD236" s="52"/>
      <c r="DE236" s="52"/>
      <c r="DF236" s="52"/>
      <c r="DG236" s="52"/>
      <c r="DH236" s="52"/>
      <c r="DI236" s="52"/>
      <c r="DJ236" s="52"/>
      <c r="DK236" s="52"/>
      <c r="DL236" s="52"/>
      <c r="DM236" s="52"/>
      <c r="DN236" s="52"/>
      <c r="DO236" s="52"/>
      <c r="DP236" s="52"/>
      <c r="DQ236" s="52"/>
      <c r="DR236" s="52"/>
      <c r="DS236" s="52"/>
      <c r="DT236" s="52"/>
      <c r="DU236" s="52"/>
      <c r="DV236" s="52"/>
      <c r="DW236" s="52"/>
      <c r="DX236" s="52"/>
      <c r="DY236" s="52"/>
      <c r="DZ236" s="52"/>
      <c r="EA236" s="52"/>
      <c r="EB236" s="52"/>
      <c r="EC236" s="52"/>
      <c r="ED236" s="52"/>
      <c r="EE236" s="52"/>
      <c r="EF236" s="52"/>
      <c r="EG236" s="52"/>
      <c r="EH236" s="52"/>
      <c r="EI236" s="52"/>
      <c r="EJ236" s="52"/>
      <c r="EK236" s="52"/>
      <c r="EL236" s="52"/>
      <c r="EM236" s="52"/>
      <c r="EN236" s="52"/>
      <c r="EO236" s="52"/>
      <c r="EP236" s="52"/>
      <c r="EQ236" s="52"/>
      <c r="ER236" s="52"/>
      <c r="ES236" s="52"/>
      <c r="ET236" s="52"/>
      <c r="EU236" s="52"/>
      <c r="EV236" s="52"/>
      <c r="EW236" s="52"/>
      <c r="EX236" s="52"/>
      <c r="EY236" s="52"/>
      <c r="EZ236" s="52"/>
      <c r="FA236" s="52"/>
      <c r="FB236" s="52"/>
      <c r="FC236" s="52"/>
      <c r="FD236" s="52"/>
      <c r="FE236" s="52"/>
      <c r="FF236" s="52"/>
      <c r="FG236" s="52"/>
      <c r="FH236" s="52"/>
      <c r="FI236" s="52"/>
      <c r="FJ236" s="52"/>
      <c r="FK236" s="52"/>
      <c r="FL236" s="52"/>
      <c r="FM236" s="52"/>
      <c r="FN236" s="52"/>
      <c r="FO236" s="52"/>
      <c r="FP236" s="52"/>
      <c r="FQ236" s="52"/>
      <c r="FR236" s="52"/>
      <c r="FS236" s="52"/>
      <c r="FT236" s="52"/>
      <c r="FU236" s="52"/>
      <c r="FV236" s="52"/>
      <c r="FW236" s="52"/>
      <c r="FX236" s="52"/>
      <c r="FY236" s="52"/>
      <c r="FZ236" s="52"/>
      <c r="GA236" s="52"/>
      <c r="GB236" s="52"/>
      <c r="GC236" s="52"/>
      <c r="GD236" s="52"/>
      <c r="GE236" s="52"/>
      <c r="GF236" s="52"/>
      <c r="GG236" s="52"/>
      <c r="GH236" s="52"/>
      <c r="GI236" s="52"/>
      <c r="GJ236" s="52"/>
      <c r="GK236" s="52"/>
      <c r="GL236" s="52"/>
      <c r="GM236" s="52"/>
      <c r="GN236" s="52"/>
      <c r="GO236" s="52"/>
      <c r="GP236" s="52"/>
      <c r="GQ236" s="52"/>
      <c r="GR236" s="52"/>
      <c r="GS236" s="52"/>
      <c r="GT236" s="52"/>
      <c r="GU236" s="52"/>
      <c r="GV236" s="52"/>
      <c r="GW236" s="52"/>
      <c r="GX236" s="52"/>
      <c r="GY236" s="52"/>
      <c r="GZ236" s="52"/>
      <c r="HA236" s="52"/>
      <c r="HB236" s="52"/>
      <c r="HC236" s="52"/>
      <c r="HD236" s="52"/>
      <c r="HE236" s="52"/>
      <c r="HF236" s="52"/>
      <c r="HG236" s="52"/>
      <c r="HH236" s="52"/>
      <c r="HI236" s="52"/>
      <c r="HJ236" s="52"/>
      <c r="HK236" s="52"/>
      <c r="HL236" s="52"/>
      <c r="HM236" s="52"/>
      <c r="HN236" s="52"/>
      <c r="HO236" s="52"/>
      <c r="HP236" s="52"/>
      <c r="HQ236" s="52"/>
      <c r="HR236" s="52"/>
      <c r="HS236" s="52"/>
      <c r="HT236" s="52"/>
      <c r="HU236" s="52"/>
      <c r="HV236" s="52"/>
      <c r="HW236" s="52"/>
      <c r="HX236" s="52"/>
      <c r="HY236" s="52"/>
      <c r="HZ236" s="52"/>
      <c r="IA236" s="52"/>
      <c r="IB236" s="52"/>
      <c r="IC236" s="52"/>
      <c r="ID236" s="52"/>
      <c r="IE236" s="52"/>
      <c r="IF236" s="52"/>
      <c r="IG236" s="52"/>
      <c r="IH236" s="52"/>
      <c r="II236" s="52"/>
      <c r="IJ236" s="52"/>
      <c r="IK236" s="52"/>
      <c r="IL236" s="52"/>
      <c r="IM236" s="52"/>
      <c r="IN236" s="52"/>
      <c r="IO236" s="52"/>
      <c r="IP236" s="52"/>
      <c r="IQ236" s="52"/>
      <c r="IR236" s="52"/>
      <c r="IS236" s="52"/>
      <c r="IT236" s="52"/>
      <c r="IU236" s="52"/>
      <c r="IV236" s="52"/>
      <c r="IW236" s="52"/>
      <c r="IX236" s="52"/>
    </row>
    <row r="237" spans="1:258" ht="17.45" customHeight="1">
      <c r="A237" s="60" t="s">
        <v>134</v>
      </c>
      <c r="B237" s="69" t="s">
        <v>93</v>
      </c>
      <c r="C237" s="75" t="s">
        <v>94</v>
      </c>
      <c r="D237" s="116" t="s">
        <v>118</v>
      </c>
      <c r="E237" s="44">
        <v>1000000</v>
      </c>
      <c r="F237" s="78">
        <v>0</v>
      </c>
      <c r="G237" s="62">
        <f t="shared" si="14"/>
        <v>-1000000</v>
      </c>
      <c r="I237" s="40"/>
    </row>
    <row r="238" spans="1:258" ht="17.45" customHeight="1">
      <c r="A238" s="60"/>
      <c r="B238" s="131"/>
      <c r="C238" s="75" t="s">
        <v>389</v>
      </c>
      <c r="D238" s="116" t="s">
        <v>162</v>
      </c>
      <c r="E238" s="44">
        <v>0</v>
      </c>
      <c r="F238" s="78">
        <v>769400</v>
      </c>
      <c r="G238" s="62">
        <f t="shared" ref="G238" si="25">SUM(F238-E238)</f>
        <v>769400</v>
      </c>
      <c r="I238" s="40"/>
    </row>
    <row r="239" spans="1:258" ht="17.45" customHeight="1">
      <c r="A239" s="60"/>
      <c r="B239" s="69"/>
      <c r="C239" s="75" t="s">
        <v>131</v>
      </c>
      <c r="D239" s="116" t="s">
        <v>118</v>
      </c>
      <c r="E239" s="44">
        <v>1000000</v>
      </c>
      <c r="F239" s="78">
        <v>0</v>
      </c>
      <c r="G239" s="62">
        <f t="shared" si="14"/>
        <v>-1000000</v>
      </c>
      <c r="H239" s="40"/>
    </row>
    <row r="240" spans="1:258" ht="17.45" customHeight="1">
      <c r="A240" s="60"/>
      <c r="B240" s="69"/>
      <c r="C240" s="75" t="s">
        <v>135</v>
      </c>
      <c r="D240" s="116" t="s">
        <v>232</v>
      </c>
      <c r="E240" s="44">
        <v>6000000</v>
      </c>
      <c r="F240" s="78">
        <v>0</v>
      </c>
      <c r="G240" s="62">
        <f t="shared" si="14"/>
        <v>-6000000</v>
      </c>
      <c r="H240" s="40">
        <f>SUM(F240:F245)</f>
        <v>0</v>
      </c>
    </row>
    <row r="241" spans="1:9" ht="17.45" customHeight="1">
      <c r="A241" s="60"/>
      <c r="B241" s="69"/>
      <c r="C241" s="122"/>
      <c r="D241" s="116" t="s">
        <v>136</v>
      </c>
      <c r="E241" s="44">
        <v>16800000</v>
      </c>
      <c r="F241" s="78">
        <v>0</v>
      </c>
      <c r="G241" s="62">
        <f t="shared" si="14"/>
        <v>-16800000</v>
      </c>
    </row>
    <row r="242" spans="1:9" ht="17.45" customHeight="1">
      <c r="A242" s="60"/>
      <c r="B242" s="69"/>
      <c r="C242" s="122"/>
      <c r="D242" s="116" t="s">
        <v>233</v>
      </c>
      <c r="E242" s="44">
        <v>700000</v>
      </c>
      <c r="F242" s="78">
        <v>0</v>
      </c>
      <c r="G242" s="62">
        <f t="shared" si="14"/>
        <v>-700000</v>
      </c>
    </row>
    <row r="243" spans="1:9" ht="17.45" customHeight="1">
      <c r="A243" s="60"/>
      <c r="B243" s="69"/>
      <c r="C243" s="122"/>
      <c r="D243" s="116" t="s">
        <v>190</v>
      </c>
      <c r="E243" s="44">
        <v>2000000</v>
      </c>
      <c r="F243" s="78">
        <v>0</v>
      </c>
      <c r="G243" s="62">
        <f t="shared" si="14"/>
        <v>-2000000</v>
      </c>
    </row>
    <row r="244" spans="1:9" ht="17.45" customHeight="1">
      <c r="A244" s="60"/>
      <c r="B244" s="69"/>
      <c r="C244" s="122"/>
      <c r="D244" s="116" t="s">
        <v>234</v>
      </c>
      <c r="E244" s="44">
        <v>7000000</v>
      </c>
      <c r="F244" s="78">
        <v>0</v>
      </c>
      <c r="G244" s="62">
        <f t="shared" si="14"/>
        <v>-7000000</v>
      </c>
    </row>
    <row r="245" spans="1:9" ht="17.45" customHeight="1">
      <c r="A245" s="60"/>
      <c r="B245" s="70"/>
      <c r="C245" s="76"/>
      <c r="D245" s="94" t="s">
        <v>118</v>
      </c>
      <c r="E245" s="43">
        <v>2500000</v>
      </c>
      <c r="F245" s="78">
        <v>0</v>
      </c>
      <c r="G245" s="62">
        <f t="shared" si="14"/>
        <v>-2500000</v>
      </c>
    </row>
    <row r="246" spans="1:9" ht="17.45" customHeight="1">
      <c r="A246" s="60"/>
      <c r="B246" s="60" t="s">
        <v>161</v>
      </c>
      <c r="C246" s="165" t="s">
        <v>171</v>
      </c>
      <c r="D246" s="94" t="s">
        <v>66</v>
      </c>
      <c r="E246" s="43">
        <v>15552000</v>
      </c>
      <c r="F246" s="78">
        <v>0</v>
      </c>
      <c r="G246" s="62">
        <f t="shared" si="14"/>
        <v>-15552000</v>
      </c>
      <c r="H246" s="40">
        <f>SUM(F246:F254)</f>
        <v>20089962</v>
      </c>
      <c r="I246" s="40">
        <f>SUM(H246:H280)</f>
        <v>86939201</v>
      </c>
    </row>
    <row r="247" spans="1:9" ht="17.45" customHeight="1">
      <c r="A247" s="60"/>
      <c r="B247" s="60"/>
      <c r="C247" s="166"/>
      <c r="D247" s="94" t="s">
        <v>164</v>
      </c>
      <c r="E247" s="43">
        <v>3360000</v>
      </c>
      <c r="F247" s="43">
        <v>2993640</v>
      </c>
      <c r="G247" s="62">
        <f t="shared" si="14"/>
        <v>-366360</v>
      </c>
    </row>
    <row r="248" spans="1:9" ht="17.45" customHeight="1">
      <c r="A248" s="60"/>
      <c r="B248" s="60"/>
      <c r="C248" s="82"/>
      <c r="D248" s="94" t="s">
        <v>137</v>
      </c>
      <c r="E248" s="43">
        <v>350000</v>
      </c>
      <c r="F248" s="78">
        <v>0</v>
      </c>
      <c r="G248" s="62">
        <f t="shared" si="14"/>
        <v>-350000</v>
      </c>
    </row>
    <row r="249" spans="1:9" ht="17.45" customHeight="1">
      <c r="A249" s="60"/>
      <c r="B249" s="60"/>
      <c r="C249" s="82"/>
      <c r="D249" s="94" t="s">
        <v>196</v>
      </c>
      <c r="E249" s="43">
        <v>6000000</v>
      </c>
      <c r="F249" s="43">
        <v>1117500</v>
      </c>
      <c r="G249" s="62">
        <f t="shared" si="14"/>
        <v>-4882500</v>
      </c>
    </row>
    <row r="250" spans="1:9" ht="17.45" customHeight="1">
      <c r="A250" s="60"/>
      <c r="B250" s="60"/>
      <c r="C250" s="82"/>
      <c r="D250" s="94" t="s">
        <v>118</v>
      </c>
      <c r="E250" s="43">
        <v>2000000</v>
      </c>
      <c r="F250" s="43">
        <v>1798282</v>
      </c>
      <c r="G250" s="62">
        <f t="shared" si="14"/>
        <v>-201718</v>
      </c>
    </row>
    <row r="251" spans="1:9" ht="17.45" customHeight="1">
      <c r="A251" s="60"/>
      <c r="B251" s="60"/>
      <c r="C251" s="82"/>
      <c r="D251" s="94" t="s">
        <v>360</v>
      </c>
      <c r="E251" s="43">
        <v>0</v>
      </c>
      <c r="F251" s="43">
        <v>10988460</v>
      </c>
      <c r="G251" s="62">
        <f t="shared" ref="G251" si="26">SUM(F251-E251)</f>
        <v>10988460</v>
      </c>
    </row>
    <row r="252" spans="1:9" ht="17.45" customHeight="1">
      <c r="A252" s="60"/>
      <c r="B252" s="60"/>
      <c r="C252" s="82"/>
      <c r="D252" s="94" t="s">
        <v>356</v>
      </c>
      <c r="E252" s="43">
        <v>0</v>
      </c>
      <c r="F252" s="43">
        <v>109080</v>
      </c>
      <c r="G252" s="62">
        <f t="shared" ref="G252" si="27">SUM(F252-E252)</f>
        <v>109080</v>
      </c>
    </row>
    <row r="253" spans="1:9" ht="17.45" customHeight="1">
      <c r="A253" s="60"/>
      <c r="B253" s="60"/>
      <c r="C253" s="82"/>
      <c r="D253" s="94" t="s">
        <v>170</v>
      </c>
      <c r="E253" s="43">
        <v>0</v>
      </c>
      <c r="F253" s="43">
        <v>2888000</v>
      </c>
      <c r="G253" s="62">
        <f t="shared" ref="G253" si="28">SUM(F253-E253)</f>
        <v>2888000</v>
      </c>
    </row>
    <row r="254" spans="1:9" ht="17.45" customHeight="1">
      <c r="A254" s="60"/>
      <c r="B254" s="60"/>
      <c r="C254" s="83"/>
      <c r="D254" s="94" t="s">
        <v>162</v>
      </c>
      <c r="E254" s="43">
        <v>0</v>
      </c>
      <c r="F254" s="43">
        <v>195000</v>
      </c>
      <c r="G254" s="62">
        <f t="shared" ref="G254" si="29">SUM(F254-E254)</f>
        <v>195000</v>
      </c>
    </row>
    <row r="255" spans="1:9" ht="17.45" customHeight="1">
      <c r="A255" s="60"/>
      <c r="B255" s="60"/>
      <c r="C255" s="82" t="s">
        <v>175</v>
      </c>
      <c r="D255" s="94" t="s">
        <v>66</v>
      </c>
      <c r="E255" s="43">
        <v>49421000</v>
      </c>
      <c r="F255" s="78">
        <v>0</v>
      </c>
      <c r="G255" s="62">
        <f t="shared" si="14"/>
        <v>-49421000</v>
      </c>
      <c r="H255" s="40">
        <f>SUM(F255:F262)</f>
        <v>38360639</v>
      </c>
      <c r="I255" s="40"/>
    </row>
    <row r="256" spans="1:9" ht="17.45" customHeight="1">
      <c r="A256" s="60"/>
      <c r="B256" s="60"/>
      <c r="C256" s="82"/>
      <c r="D256" s="94" t="s">
        <v>110</v>
      </c>
      <c r="E256" s="43">
        <v>12168000</v>
      </c>
      <c r="F256" s="43">
        <v>8342250</v>
      </c>
      <c r="G256" s="62">
        <f t="shared" si="14"/>
        <v>-3825750</v>
      </c>
    </row>
    <row r="257" spans="1:9" ht="17.45" customHeight="1">
      <c r="A257" s="60"/>
      <c r="B257" s="60"/>
      <c r="C257" s="82"/>
      <c r="D257" s="94" t="s">
        <v>137</v>
      </c>
      <c r="E257" s="43">
        <v>520000</v>
      </c>
      <c r="F257" s="43">
        <v>525000</v>
      </c>
      <c r="G257" s="62">
        <f t="shared" si="14"/>
        <v>5000</v>
      </c>
    </row>
    <row r="258" spans="1:9" ht="17.45" customHeight="1">
      <c r="A258" s="60"/>
      <c r="B258" s="60"/>
      <c r="C258" s="82"/>
      <c r="D258" s="94" t="s">
        <v>196</v>
      </c>
      <c r="E258" s="43">
        <v>7800000</v>
      </c>
      <c r="F258" s="43">
        <v>1959400</v>
      </c>
      <c r="G258" s="62">
        <f t="shared" si="14"/>
        <v>-5840600</v>
      </c>
      <c r="H258" s="40"/>
    </row>
    <row r="259" spans="1:9" ht="17.45" customHeight="1">
      <c r="A259" s="60"/>
      <c r="B259" s="60"/>
      <c r="C259" s="82"/>
      <c r="D259" s="94" t="s">
        <v>118</v>
      </c>
      <c r="E259" s="43">
        <v>3000400</v>
      </c>
      <c r="F259" s="43">
        <v>523889</v>
      </c>
      <c r="G259" s="62">
        <f t="shared" si="14"/>
        <v>-2476511</v>
      </c>
      <c r="I259" s="40"/>
    </row>
    <row r="260" spans="1:9" ht="17.45" customHeight="1">
      <c r="A260" s="60"/>
      <c r="B260" s="60"/>
      <c r="C260" s="82"/>
      <c r="D260" s="94" t="s">
        <v>360</v>
      </c>
      <c r="E260" s="43">
        <v>0</v>
      </c>
      <c r="F260" s="43">
        <v>22555100</v>
      </c>
      <c r="G260" s="62">
        <f t="shared" si="14"/>
        <v>22555100</v>
      </c>
    </row>
    <row r="261" spans="1:9" ht="17.45" customHeight="1">
      <c r="A261" s="60"/>
      <c r="B261" s="60"/>
      <c r="C261" s="82"/>
      <c r="D261" s="94" t="s">
        <v>170</v>
      </c>
      <c r="E261" s="43">
        <v>0</v>
      </c>
      <c r="F261" s="43">
        <v>4295600</v>
      </c>
      <c r="G261" s="62">
        <f t="shared" si="14"/>
        <v>4295600</v>
      </c>
    </row>
    <row r="262" spans="1:9" ht="17.45" customHeight="1">
      <c r="A262" s="60"/>
      <c r="B262" s="60"/>
      <c r="C262" s="83"/>
      <c r="D262" s="94" t="s">
        <v>162</v>
      </c>
      <c r="E262" s="43">
        <v>0</v>
      </c>
      <c r="F262" s="43">
        <v>159400</v>
      </c>
      <c r="G262" s="62">
        <f t="shared" ref="G262" si="30">SUM(F262-E262)</f>
        <v>159400</v>
      </c>
    </row>
    <row r="263" spans="1:9" ht="17.45" customHeight="1">
      <c r="A263" s="60"/>
      <c r="B263" s="60"/>
      <c r="C263" s="81" t="s">
        <v>168</v>
      </c>
      <c r="D263" s="94" t="s">
        <v>170</v>
      </c>
      <c r="E263" s="43">
        <v>50000000</v>
      </c>
      <c r="F263" s="78">
        <v>0</v>
      </c>
      <c r="G263" s="62">
        <f t="shared" si="14"/>
        <v>-50000000</v>
      </c>
      <c r="H263" s="40">
        <f>SUM(F263:F274)</f>
        <v>0</v>
      </c>
      <c r="I263" s="40"/>
    </row>
    <row r="264" spans="1:9" ht="17.45" customHeight="1">
      <c r="A264" s="60"/>
      <c r="B264" s="60"/>
      <c r="C264" s="82"/>
      <c r="D264" s="94" t="s">
        <v>166</v>
      </c>
      <c r="E264" s="43">
        <v>30000000</v>
      </c>
      <c r="F264" s="78">
        <v>0</v>
      </c>
      <c r="G264" s="62">
        <f t="shared" si="14"/>
        <v>-30000000</v>
      </c>
      <c r="H264" s="40"/>
    </row>
    <row r="265" spans="1:9" ht="17.45" customHeight="1">
      <c r="A265" s="60"/>
      <c r="B265" s="60"/>
      <c r="C265" s="82"/>
      <c r="D265" s="94" t="s">
        <v>167</v>
      </c>
      <c r="E265" s="43">
        <v>10290000</v>
      </c>
      <c r="F265" s="78">
        <v>0</v>
      </c>
      <c r="G265" s="62">
        <f t="shared" si="14"/>
        <v>-10290000</v>
      </c>
    </row>
    <row r="266" spans="1:9" ht="17.45" customHeight="1">
      <c r="A266" s="60"/>
      <c r="B266" s="60"/>
      <c r="C266" s="82"/>
      <c r="D266" s="94" t="s">
        <v>164</v>
      </c>
      <c r="E266" s="43">
        <v>6300000</v>
      </c>
      <c r="F266" s="78">
        <v>0</v>
      </c>
      <c r="G266" s="62">
        <f t="shared" si="14"/>
        <v>-6300000</v>
      </c>
      <c r="I266" s="40"/>
    </row>
    <row r="267" spans="1:9" ht="17.45" customHeight="1">
      <c r="A267" s="60"/>
      <c r="B267" s="60"/>
      <c r="C267" s="82"/>
      <c r="D267" s="94" t="s">
        <v>176</v>
      </c>
      <c r="E267" s="43">
        <v>437500</v>
      </c>
      <c r="F267" s="78">
        <v>0</v>
      </c>
      <c r="G267" s="62">
        <f t="shared" si="14"/>
        <v>-437500</v>
      </c>
      <c r="H267" s="40"/>
    </row>
    <row r="268" spans="1:9" ht="17.45" customHeight="1">
      <c r="A268" s="60"/>
      <c r="B268" s="60"/>
      <c r="C268" s="82"/>
      <c r="D268" s="94" t="s">
        <v>174</v>
      </c>
      <c r="E268" s="43">
        <v>7500000</v>
      </c>
      <c r="F268" s="78">
        <v>0</v>
      </c>
      <c r="G268" s="62">
        <f t="shared" si="14"/>
        <v>-7500000</v>
      </c>
    </row>
    <row r="269" spans="1:9" ht="17.45" customHeight="1">
      <c r="A269" s="60"/>
      <c r="B269" s="60"/>
      <c r="C269" s="83"/>
      <c r="D269" s="94" t="s">
        <v>118</v>
      </c>
      <c r="E269" s="43">
        <v>3000000</v>
      </c>
      <c r="F269" s="78">
        <v>0</v>
      </c>
      <c r="G269" s="62">
        <f t="shared" si="14"/>
        <v>-3000000</v>
      </c>
      <c r="I269" s="40"/>
    </row>
    <row r="270" spans="1:9" ht="17.45" customHeight="1">
      <c r="A270" s="60"/>
      <c r="B270" s="60"/>
      <c r="C270" s="82" t="s">
        <v>172</v>
      </c>
      <c r="D270" s="94" t="s">
        <v>66</v>
      </c>
      <c r="E270" s="43">
        <v>18000000</v>
      </c>
      <c r="F270" s="78">
        <v>0</v>
      </c>
      <c r="G270" s="62">
        <f t="shared" ref="G270:G352" si="31">SUM(F270-E270)</f>
        <v>-18000000</v>
      </c>
      <c r="H270" s="40">
        <f>SUM(F270:F274)</f>
        <v>0</v>
      </c>
      <c r="I270" s="40"/>
    </row>
    <row r="271" spans="1:9" ht="17.45" customHeight="1">
      <c r="A271" s="60"/>
      <c r="B271" s="60"/>
      <c r="C271" s="82"/>
      <c r="D271" s="94" t="s">
        <v>110</v>
      </c>
      <c r="E271" s="43">
        <v>5400000</v>
      </c>
      <c r="F271" s="78">
        <v>0</v>
      </c>
      <c r="G271" s="62">
        <f t="shared" si="31"/>
        <v>-5400000</v>
      </c>
      <c r="H271" s="40"/>
    </row>
    <row r="272" spans="1:9" ht="17.45" customHeight="1">
      <c r="A272" s="60"/>
      <c r="B272" s="60"/>
      <c r="C272" s="82"/>
      <c r="D272" s="94" t="s">
        <v>137</v>
      </c>
      <c r="E272" s="43">
        <v>375000</v>
      </c>
      <c r="F272" s="78">
        <v>0</v>
      </c>
      <c r="G272" s="62">
        <f t="shared" si="31"/>
        <v>-375000</v>
      </c>
    </row>
    <row r="273" spans="1:258" ht="17.850000000000001" customHeight="1">
      <c r="A273" s="60"/>
      <c r="B273" s="60"/>
      <c r="C273" s="82"/>
      <c r="D273" s="94" t="s">
        <v>174</v>
      </c>
      <c r="E273" s="43">
        <v>7500000</v>
      </c>
      <c r="F273" s="78">
        <v>0</v>
      </c>
      <c r="G273" s="62">
        <f t="shared" si="31"/>
        <v>-7500000</v>
      </c>
    </row>
    <row r="274" spans="1:258" ht="17.45" customHeight="1">
      <c r="A274" s="60"/>
      <c r="B274" s="60"/>
      <c r="C274" s="82"/>
      <c r="D274" s="94" t="s">
        <v>118</v>
      </c>
      <c r="E274" s="43">
        <v>3000000</v>
      </c>
      <c r="F274" s="78">
        <v>0</v>
      </c>
      <c r="G274" s="62">
        <f t="shared" si="31"/>
        <v>-3000000</v>
      </c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  <c r="BB274" s="52"/>
      <c r="BC274" s="52"/>
      <c r="BD274" s="52"/>
      <c r="BE274" s="52"/>
      <c r="BF274" s="52"/>
      <c r="BG274" s="52"/>
      <c r="BH274" s="52"/>
      <c r="BI274" s="52"/>
      <c r="BJ274" s="52"/>
      <c r="BK274" s="52"/>
      <c r="BL274" s="52"/>
      <c r="BM274" s="52"/>
      <c r="BN274" s="52"/>
      <c r="BO274" s="52"/>
      <c r="BP274" s="52"/>
      <c r="BQ274" s="52"/>
      <c r="BR274" s="52"/>
      <c r="BS274" s="52"/>
      <c r="BT274" s="52"/>
      <c r="BU274" s="52"/>
      <c r="BV274" s="52"/>
      <c r="BW274" s="52"/>
      <c r="BX274" s="52"/>
      <c r="BY274" s="52"/>
      <c r="BZ274" s="52"/>
      <c r="CA274" s="52"/>
      <c r="CB274" s="52"/>
      <c r="CC274" s="52"/>
      <c r="CD274" s="52"/>
      <c r="CE274" s="52"/>
      <c r="CF274" s="52"/>
      <c r="CG274" s="52"/>
      <c r="CH274" s="52"/>
      <c r="CI274" s="52"/>
      <c r="CJ274" s="52"/>
      <c r="CK274" s="52"/>
      <c r="CL274" s="52"/>
      <c r="CM274" s="52"/>
      <c r="CN274" s="52"/>
      <c r="CO274" s="52"/>
      <c r="CP274" s="52"/>
      <c r="CQ274" s="52"/>
      <c r="CR274" s="52"/>
      <c r="CS274" s="52"/>
      <c r="CT274" s="52"/>
      <c r="CU274" s="52"/>
      <c r="CV274" s="52"/>
      <c r="CW274" s="52"/>
      <c r="CX274" s="52"/>
      <c r="CY274" s="52"/>
      <c r="CZ274" s="52"/>
      <c r="DA274" s="52"/>
      <c r="DB274" s="52"/>
      <c r="DC274" s="52"/>
      <c r="DD274" s="52"/>
      <c r="DE274" s="52"/>
      <c r="DF274" s="52"/>
      <c r="DG274" s="52"/>
      <c r="DH274" s="52"/>
      <c r="DI274" s="52"/>
      <c r="DJ274" s="52"/>
      <c r="DK274" s="52"/>
      <c r="DL274" s="52"/>
      <c r="DM274" s="52"/>
      <c r="DN274" s="52"/>
      <c r="DO274" s="52"/>
      <c r="DP274" s="52"/>
      <c r="DQ274" s="52"/>
      <c r="DR274" s="52"/>
      <c r="DS274" s="52"/>
      <c r="DT274" s="52"/>
      <c r="DU274" s="52"/>
      <c r="DV274" s="52"/>
      <c r="DW274" s="52"/>
      <c r="DX274" s="52"/>
      <c r="DY274" s="52"/>
      <c r="DZ274" s="52"/>
      <c r="EA274" s="52"/>
      <c r="EB274" s="52"/>
      <c r="EC274" s="52"/>
      <c r="ED274" s="52"/>
      <c r="EE274" s="52"/>
      <c r="EF274" s="52"/>
      <c r="EG274" s="52"/>
      <c r="EH274" s="52"/>
      <c r="EI274" s="52"/>
      <c r="EJ274" s="52"/>
      <c r="EK274" s="52"/>
      <c r="EL274" s="52"/>
      <c r="EM274" s="52"/>
      <c r="EN274" s="52"/>
      <c r="EO274" s="52"/>
      <c r="EP274" s="52"/>
      <c r="EQ274" s="52"/>
      <c r="ER274" s="52"/>
      <c r="ES274" s="52"/>
      <c r="ET274" s="52"/>
      <c r="EU274" s="52"/>
      <c r="EV274" s="52"/>
      <c r="EW274" s="52"/>
      <c r="EX274" s="52"/>
      <c r="EY274" s="52"/>
      <c r="EZ274" s="52"/>
      <c r="FA274" s="52"/>
      <c r="FB274" s="52"/>
      <c r="FC274" s="52"/>
      <c r="FD274" s="52"/>
      <c r="FE274" s="52"/>
      <c r="FF274" s="52"/>
      <c r="FG274" s="52"/>
      <c r="FH274" s="52"/>
      <c r="FI274" s="52"/>
      <c r="FJ274" s="52"/>
      <c r="FK274" s="52"/>
      <c r="FL274" s="52"/>
      <c r="FM274" s="52"/>
      <c r="FN274" s="52"/>
      <c r="FO274" s="52"/>
      <c r="FP274" s="52"/>
      <c r="FQ274" s="52"/>
      <c r="FR274" s="52"/>
      <c r="FS274" s="52"/>
      <c r="FT274" s="52"/>
      <c r="FU274" s="52"/>
      <c r="FV274" s="52"/>
      <c r="FW274" s="52"/>
      <c r="FX274" s="52"/>
      <c r="FY274" s="52"/>
      <c r="FZ274" s="52"/>
      <c r="GA274" s="52"/>
      <c r="GB274" s="52"/>
      <c r="GC274" s="52"/>
      <c r="GD274" s="52"/>
      <c r="GE274" s="52"/>
      <c r="GF274" s="52"/>
      <c r="GG274" s="52"/>
      <c r="GH274" s="52"/>
      <c r="GI274" s="52"/>
      <c r="GJ274" s="52"/>
      <c r="GK274" s="52"/>
      <c r="GL274" s="52"/>
      <c r="GM274" s="52"/>
      <c r="GN274" s="52"/>
      <c r="GO274" s="52"/>
      <c r="GP274" s="52"/>
      <c r="GQ274" s="52"/>
      <c r="GR274" s="52"/>
      <c r="GS274" s="52"/>
      <c r="GT274" s="52"/>
      <c r="GU274" s="52"/>
      <c r="GV274" s="52"/>
      <c r="GW274" s="52"/>
      <c r="GX274" s="52"/>
      <c r="GY274" s="52"/>
      <c r="GZ274" s="52"/>
      <c r="HA274" s="52"/>
      <c r="HB274" s="52"/>
      <c r="HC274" s="52"/>
      <c r="HD274" s="52"/>
      <c r="HE274" s="52"/>
      <c r="HF274" s="52"/>
      <c r="HG274" s="52"/>
      <c r="HH274" s="52"/>
      <c r="HI274" s="52"/>
      <c r="HJ274" s="52"/>
      <c r="HK274" s="52"/>
      <c r="HL274" s="52"/>
      <c r="HM274" s="52"/>
      <c r="HN274" s="52"/>
      <c r="HO274" s="52"/>
      <c r="HP274" s="52"/>
      <c r="HQ274" s="52"/>
      <c r="HR274" s="52"/>
      <c r="HS274" s="52"/>
      <c r="HT274" s="52"/>
      <c r="HU274" s="52"/>
      <c r="HV274" s="52"/>
      <c r="HW274" s="52"/>
      <c r="HX274" s="52"/>
      <c r="HY274" s="52"/>
      <c r="HZ274" s="52"/>
      <c r="IA274" s="52"/>
      <c r="IB274" s="52"/>
      <c r="IC274" s="52"/>
      <c r="ID274" s="52"/>
      <c r="IE274" s="52"/>
      <c r="IF274" s="52"/>
      <c r="IG274" s="52"/>
      <c r="IH274" s="52"/>
      <c r="II274" s="52"/>
      <c r="IJ274" s="52"/>
      <c r="IK274" s="52"/>
      <c r="IL274" s="52"/>
      <c r="IM274" s="52"/>
      <c r="IN274" s="52"/>
      <c r="IO274" s="52"/>
      <c r="IP274" s="52"/>
      <c r="IQ274" s="52"/>
      <c r="IR274" s="52"/>
      <c r="IS274" s="52"/>
      <c r="IT274" s="52"/>
      <c r="IU274" s="52"/>
      <c r="IV274" s="52"/>
      <c r="IW274" s="52"/>
      <c r="IX274" s="52"/>
    </row>
    <row r="275" spans="1:258" ht="17.45" customHeight="1">
      <c r="A275" s="60"/>
      <c r="B275" s="60"/>
      <c r="C275" s="81" t="s">
        <v>357</v>
      </c>
      <c r="D275" s="94" t="s">
        <v>170</v>
      </c>
      <c r="E275" s="78">
        <v>0</v>
      </c>
      <c r="F275" s="78">
        <v>2370000</v>
      </c>
      <c r="G275" s="62">
        <f t="shared" si="31"/>
        <v>2370000</v>
      </c>
      <c r="H275" s="40">
        <f>SUM(F275:F280)</f>
        <v>28488600</v>
      </c>
      <c r="I275" s="40"/>
    </row>
    <row r="276" spans="1:258" ht="17.45" customHeight="1">
      <c r="A276" s="60"/>
      <c r="B276" s="60"/>
      <c r="C276" s="82"/>
      <c r="D276" s="94" t="s">
        <v>164</v>
      </c>
      <c r="E276" s="78">
        <v>0</v>
      </c>
      <c r="F276" s="78">
        <v>2027760</v>
      </c>
      <c r="G276" s="62">
        <f t="shared" si="31"/>
        <v>2027760</v>
      </c>
      <c r="I276" s="40"/>
    </row>
    <row r="277" spans="1:258" ht="17.45" customHeight="1">
      <c r="A277" s="60"/>
      <c r="B277" s="60"/>
      <c r="C277" s="82"/>
      <c r="D277" s="94" t="s">
        <v>196</v>
      </c>
      <c r="E277" s="78">
        <v>0</v>
      </c>
      <c r="F277" s="78">
        <v>1240270</v>
      </c>
      <c r="G277" s="62">
        <f t="shared" si="31"/>
        <v>1240270</v>
      </c>
    </row>
    <row r="278" spans="1:258" ht="17.45" customHeight="1">
      <c r="A278" s="60"/>
      <c r="B278" s="60"/>
      <c r="C278" s="82"/>
      <c r="D278" s="94" t="s">
        <v>118</v>
      </c>
      <c r="E278" s="78">
        <v>0</v>
      </c>
      <c r="F278" s="78">
        <v>8788830</v>
      </c>
      <c r="G278" s="62">
        <f t="shared" si="31"/>
        <v>8788830</v>
      </c>
      <c r="I278" s="40"/>
    </row>
    <row r="279" spans="1:258" ht="17.45" customHeight="1">
      <c r="A279" s="60"/>
      <c r="B279" s="60"/>
      <c r="C279" s="82"/>
      <c r="D279" s="94" t="s">
        <v>360</v>
      </c>
      <c r="E279" s="78">
        <v>0</v>
      </c>
      <c r="F279" s="78">
        <v>13841740</v>
      </c>
      <c r="G279" s="62">
        <f>SUM(F279-E279)</f>
        <v>13841740</v>
      </c>
      <c r="I279" s="40"/>
    </row>
    <row r="280" spans="1:258" ht="17.45" customHeight="1">
      <c r="A280" s="60"/>
      <c r="B280" s="60"/>
      <c r="C280" s="83"/>
      <c r="D280" s="94" t="s">
        <v>162</v>
      </c>
      <c r="E280" s="78">
        <v>0</v>
      </c>
      <c r="F280" s="78">
        <v>220000</v>
      </c>
      <c r="G280" s="62">
        <f t="shared" ref="G280" si="32">SUM(F280-E280)</f>
        <v>220000</v>
      </c>
      <c r="I280" s="40"/>
    </row>
    <row r="281" spans="1:258" ht="17.45" customHeight="1">
      <c r="A281" s="60"/>
      <c r="B281" s="49" t="s">
        <v>98</v>
      </c>
      <c r="C281" s="75" t="s">
        <v>99</v>
      </c>
      <c r="D281" s="116" t="s">
        <v>162</v>
      </c>
      <c r="E281" s="44">
        <v>2000000</v>
      </c>
      <c r="F281" s="78">
        <v>0</v>
      </c>
      <c r="G281" s="62">
        <f t="shared" si="31"/>
        <v>-2000000</v>
      </c>
      <c r="H281" s="52"/>
      <c r="I281" s="40"/>
    </row>
    <row r="282" spans="1:258" ht="17.45" customHeight="1">
      <c r="A282" s="47"/>
      <c r="B282" s="50" t="s">
        <v>101</v>
      </c>
      <c r="C282" s="123" t="s">
        <v>107</v>
      </c>
      <c r="D282" s="116" t="s">
        <v>118</v>
      </c>
      <c r="E282" s="44">
        <v>5000000</v>
      </c>
      <c r="F282" s="78">
        <v>0</v>
      </c>
      <c r="G282" s="62">
        <f>SUM(F282-E282)</f>
        <v>-5000000</v>
      </c>
    </row>
    <row r="283" spans="1:258" ht="18.75" customHeight="1">
      <c r="A283" s="53" t="s">
        <v>87</v>
      </c>
      <c r="B283" s="53" t="s">
        <v>88</v>
      </c>
      <c r="C283" s="53" t="s">
        <v>89</v>
      </c>
      <c r="D283" s="117" t="s">
        <v>90</v>
      </c>
      <c r="E283" s="89" t="s">
        <v>91</v>
      </c>
      <c r="F283" s="89" t="s">
        <v>387</v>
      </c>
      <c r="G283" s="48" t="s">
        <v>337</v>
      </c>
    </row>
    <row r="284" spans="1:258" ht="17.45" customHeight="1">
      <c r="A284" s="60" t="s">
        <v>160</v>
      </c>
      <c r="B284" s="131" t="s">
        <v>364</v>
      </c>
      <c r="C284" s="75" t="s">
        <v>163</v>
      </c>
      <c r="D284" s="116" t="s">
        <v>235</v>
      </c>
      <c r="E284" s="44">
        <v>6000000</v>
      </c>
      <c r="F284" s="78">
        <v>0</v>
      </c>
      <c r="G284" s="62">
        <f t="shared" si="31"/>
        <v>-6000000</v>
      </c>
      <c r="H284" s="40"/>
    </row>
    <row r="285" spans="1:258" ht="17.45" customHeight="1">
      <c r="A285" s="60"/>
      <c r="B285" s="69"/>
      <c r="C285" s="75" t="s">
        <v>138</v>
      </c>
      <c r="D285" s="116" t="s">
        <v>95</v>
      </c>
      <c r="E285" s="44">
        <v>22800000</v>
      </c>
      <c r="F285" s="78">
        <v>2220000</v>
      </c>
      <c r="G285" s="62">
        <f t="shared" si="31"/>
        <v>-20580000</v>
      </c>
      <c r="H285" s="40">
        <f>SUM(F285:F286)</f>
        <v>2670000</v>
      </c>
    </row>
    <row r="286" spans="1:258" ht="17.45" customHeight="1">
      <c r="A286" s="60"/>
      <c r="B286" s="69"/>
      <c r="C286" s="76"/>
      <c r="D286" s="116" t="s">
        <v>66</v>
      </c>
      <c r="E286" s="44">
        <v>6000000</v>
      </c>
      <c r="F286" s="78">
        <v>450000</v>
      </c>
      <c r="G286" s="62">
        <f t="shared" si="31"/>
        <v>-5550000</v>
      </c>
    </row>
    <row r="287" spans="1:258" ht="17.45" customHeight="1">
      <c r="A287" s="60"/>
      <c r="B287" s="69"/>
      <c r="C287" s="75" t="s">
        <v>108</v>
      </c>
      <c r="D287" s="116" t="s">
        <v>66</v>
      </c>
      <c r="E287" s="44">
        <v>47124000</v>
      </c>
      <c r="F287" s="78">
        <v>0</v>
      </c>
      <c r="G287" s="62">
        <f t="shared" si="31"/>
        <v>-47124000</v>
      </c>
      <c r="H287" s="40">
        <f>SUM(F287:F294)</f>
        <v>68755492</v>
      </c>
    </row>
    <row r="288" spans="1:258" ht="17.45" customHeight="1">
      <c r="A288" s="60"/>
      <c r="B288" s="69"/>
      <c r="C288" s="122"/>
      <c r="D288" s="116" t="s">
        <v>110</v>
      </c>
      <c r="E288" s="44">
        <v>33372000</v>
      </c>
      <c r="F288" s="78">
        <v>25963120</v>
      </c>
      <c r="G288" s="62">
        <f t="shared" si="31"/>
        <v>-7408880</v>
      </c>
    </row>
    <row r="289" spans="1:9" ht="17.45" customHeight="1">
      <c r="A289" s="60"/>
      <c r="B289" s="69"/>
      <c r="C289" s="122"/>
      <c r="D289" s="116" t="s">
        <v>137</v>
      </c>
      <c r="E289" s="44">
        <v>2317500</v>
      </c>
      <c r="F289" s="44">
        <v>1637500</v>
      </c>
      <c r="G289" s="62">
        <f t="shared" si="31"/>
        <v>-680000</v>
      </c>
    </row>
    <row r="290" spans="1:9" ht="17.45" customHeight="1">
      <c r="A290" s="60"/>
      <c r="B290" s="69"/>
      <c r="C290" s="122"/>
      <c r="D290" s="116" t="s">
        <v>118</v>
      </c>
      <c r="E290" s="44">
        <v>12000000</v>
      </c>
      <c r="F290" s="44">
        <v>4909509</v>
      </c>
      <c r="G290" s="62">
        <f t="shared" si="31"/>
        <v>-7090491</v>
      </c>
    </row>
    <row r="291" spans="1:9" ht="17.45" customHeight="1">
      <c r="A291" s="60"/>
      <c r="B291" s="111"/>
      <c r="C291" s="122"/>
      <c r="D291" s="116" t="s">
        <v>170</v>
      </c>
      <c r="E291" s="44">
        <v>0</v>
      </c>
      <c r="F291" s="78">
        <v>9703200</v>
      </c>
      <c r="G291" s="62">
        <f t="shared" si="31"/>
        <v>9703200</v>
      </c>
    </row>
    <row r="292" spans="1:9" ht="17.45" customHeight="1">
      <c r="A292" s="60"/>
      <c r="B292" s="131"/>
      <c r="C292" s="122"/>
      <c r="D292" s="116" t="s">
        <v>360</v>
      </c>
      <c r="E292" s="44">
        <v>0</v>
      </c>
      <c r="F292" s="78">
        <v>23063040</v>
      </c>
      <c r="G292" s="62">
        <f t="shared" ref="G292:G293" si="33">SUM(F292-E292)</f>
        <v>23063040</v>
      </c>
    </row>
    <row r="293" spans="1:9" ht="17.45" customHeight="1">
      <c r="A293" s="60"/>
      <c r="B293" s="131"/>
      <c r="C293" s="122"/>
      <c r="D293" s="116" t="s">
        <v>196</v>
      </c>
      <c r="E293" s="44">
        <v>0</v>
      </c>
      <c r="F293" s="44">
        <v>2913323</v>
      </c>
      <c r="G293" s="62">
        <f t="shared" si="33"/>
        <v>2913323</v>
      </c>
    </row>
    <row r="294" spans="1:9" ht="17.45" customHeight="1">
      <c r="A294" s="60"/>
      <c r="B294" s="111"/>
      <c r="C294" s="122"/>
      <c r="D294" s="116" t="s">
        <v>162</v>
      </c>
      <c r="E294" s="44">
        <v>0</v>
      </c>
      <c r="F294" s="44">
        <v>565800</v>
      </c>
      <c r="G294" s="62">
        <f t="shared" ref="G294" si="34">SUM(F294-E294)</f>
        <v>565800</v>
      </c>
    </row>
    <row r="295" spans="1:9" ht="17.45" customHeight="1">
      <c r="A295" s="60"/>
      <c r="B295" s="69"/>
      <c r="C295" s="123" t="s">
        <v>113</v>
      </c>
      <c r="D295" s="116" t="s">
        <v>118</v>
      </c>
      <c r="E295" s="44">
        <v>2000000</v>
      </c>
      <c r="F295" s="78">
        <v>0</v>
      </c>
      <c r="G295" s="62">
        <f t="shared" si="31"/>
        <v>-2000000</v>
      </c>
      <c r="I295" s="40">
        <f>SUM(E296:E347)</f>
        <v>1069623000</v>
      </c>
    </row>
    <row r="296" spans="1:9" ht="17.45" customHeight="1">
      <c r="A296" s="60"/>
      <c r="B296" s="59" t="s">
        <v>226</v>
      </c>
      <c r="C296" s="75" t="s">
        <v>139</v>
      </c>
      <c r="D296" s="116" t="s">
        <v>44</v>
      </c>
      <c r="E296" s="44">
        <v>440000000</v>
      </c>
      <c r="F296" s="78">
        <v>463669200</v>
      </c>
      <c r="G296" s="62">
        <f t="shared" si="31"/>
        <v>23669200</v>
      </c>
      <c r="H296" s="40">
        <f>SUM(F296:F301)</f>
        <v>552169200</v>
      </c>
    </row>
    <row r="297" spans="1:9" ht="17.45" customHeight="1">
      <c r="A297" s="60"/>
      <c r="B297" s="60"/>
      <c r="C297" s="122"/>
      <c r="D297" s="116" t="s">
        <v>140</v>
      </c>
      <c r="E297" s="44">
        <v>19000000</v>
      </c>
      <c r="F297" s="78">
        <v>0</v>
      </c>
      <c r="G297" s="62">
        <f t="shared" si="31"/>
        <v>-19000000</v>
      </c>
    </row>
    <row r="298" spans="1:9" ht="17.45" customHeight="1">
      <c r="A298" s="60"/>
      <c r="B298" s="60"/>
      <c r="C298" s="122"/>
      <c r="D298" s="116" t="s">
        <v>236</v>
      </c>
      <c r="E298" s="44">
        <v>34800000</v>
      </c>
      <c r="F298" s="44">
        <v>34800000</v>
      </c>
      <c r="G298" s="62">
        <f t="shared" si="31"/>
        <v>0</v>
      </c>
    </row>
    <row r="299" spans="1:9" ht="17.45" customHeight="1">
      <c r="A299" s="60"/>
      <c r="B299" s="60"/>
      <c r="C299" s="122"/>
      <c r="D299" s="116" t="s">
        <v>237</v>
      </c>
      <c r="E299" s="44">
        <v>20000000</v>
      </c>
      <c r="F299" s="78">
        <v>0</v>
      </c>
      <c r="G299" s="62">
        <f t="shared" si="31"/>
        <v>-20000000</v>
      </c>
    </row>
    <row r="300" spans="1:9" ht="17.45" customHeight="1">
      <c r="A300" s="60"/>
      <c r="B300" s="60"/>
      <c r="C300" s="122"/>
      <c r="D300" s="116" t="s">
        <v>238</v>
      </c>
      <c r="E300" s="44">
        <v>5000000</v>
      </c>
      <c r="F300" s="78">
        <v>0</v>
      </c>
      <c r="G300" s="62">
        <f t="shared" si="31"/>
        <v>-5000000</v>
      </c>
    </row>
    <row r="301" spans="1:9" ht="17.45" customHeight="1">
      <c r="A301" s="60"/>
      <c r="B301" s="60"/>
      <c r="C301" s="122"/>
      <c r="D301" s="116" t="s">
        <v>239</v>
      </c>
      <c r="E301" s="44">
        <v>30000000</v>
      </c>
      <c r="F301" s="44">
        <v>53700000</v>
      </c>
      <c r="G301" s="62">
        <f t="shared" si="31"/>
        <v>23700000</v>
      </c>
    </row>
    <row r="302" spans="1:9" ht="17.45" customHeight="1">
      <c r="A302" s="60"/>
      <c r="B302" s="60"/>
      <c r="C302" s="75" t="s">
        <v>240</v>
      </c>
      <c r="D302" s="116" t="s">
        <v>291</v>
      </c>
      <c r="E302" s="44">
        <v>10000000</v>
      </c>
      <c r="F302" s="44">
        <v>5500000</v>
      </c>
      <c r="G302" s="62">
        <f t="shared" si="31"/>
        <v>-4500000</v>
      </c>
      <c r="H302" s="40">
        <f>SUM(E302:E303)</f>
        <v>15000000</v>
      </c>
    </row>
    <row r="303" spans="1:9" s="52" customFormat="1" ht="17.850000000000001" customHeight="1">
      <c r="A303" s="60"/>
      <c r="B303" s="60"/>
      <c r="C303" s="122" t="s">
        <v>250</v>
      </c>
      <c r="D303" s="116" t="s">
        <v>247</v>
      </c>
      <c r="E303" s="44">
        <v>5000000</v>
      </c>
      <c r="F303" s="78">
        <v>0</v>
      </c>
      <c r="G303" s="62">
        <f t="shared" si="31"/>
        <v>-5000000</v>
      </c>
      <c r="H303" s="56"/>
    </row>
    <row r="304" spans="1:9" s="52" customFormat="1" ht="17.850000000000001" customHeight="1">
      <c r="A304" s="69"/>
      <c r="B304" s="69"/>
      <c r="C304" s="157" t="s">
        <v>249</v>
      </c>
      <c r="D304" s="116" t="s">
        <v>95</v>
      </c>
      <c r="E304" s="44">
        <v>2000000</v>
      </c>
      <c r="F304" s="78">
        <v>0</v>
      </c>
      <c r="G304" s="62">
        <f t="shared" si="31"/>
        <v>-2000000</v>
      </c>
      <c r="H304" s="56">
        <f>SUM(E304:E313)</f>
        <v>14000000</v>
      </c>
    </row>
    <row r="305" spans="1:258" s="52" customFormat="1" ht="17.850000000000001" customHeight="1">
      <c r="A305" s="69"/>
      <c r="B305" s="69"/>
      <c r="C305" s="163"/>
      <c r="D305" s="116" t="s">
        <v>97</v>
      </c>
      <c r="E305" s="44">
        <v>1000000</v>
      </c>
      <c r="F305" s="78">
        <v>0</v>
      </c>
      <c r="G305" s="62">
        <f t="shared" si="31"/>
        <v>-1000000</v>
      </c>
    </row>
    <row r="306" spans="1:258" s="52" customFormat="1" ht="17.850000000000001" customHeight="1">
      <c r="A306" s="69"/>
      <c r="B306" s="69"/>
      <c r="C306" s="122"/>
      <c r="D306" s="79" t="s">
        <v>248</v>
      </c>
      <c r="E306" s="44">
        <v>1000000</v>
      </c>
      <c r="F306" s="78">
        <v>0</v>
      </c>
      <c r="G306" s="62">
        <f t="shared" si="31"/>
        <v>-1000000</v>
      </c>
    </row>
    <row r="307" spans="1:258" s="52" customFormat="1" ht="17.850000000000001" customHeight="1">
      <c r="A307" s="69"/>
      <c r="B307" s="69"/>
      <c r="C307" s="122"/>
      <c r="D307" s="79" t="s">
        <v>197</v>
      </c>
      <c r="E307" s="44">
        <v>1000000</v>
      </c>
      <c r="F307" s="78">
        <v>0</v>
      </c>
      <c r="G307" s="62">
        <f t="shared" si="31"/>
        <v>-1000000</v>
      </c>
    </row>
    <row r="308" spans="1:258" s="52" customFormat="1" ht="17.850000000000001" customHeight="1">
      <c r="A308" s="69"/>
      <c r="B308" s="69"/>
      <c r="C308" s="76"/>
      <c r="D308" s="116" t="s">
        <v>118</v>
      </c>
      <c r="E308" s="44">
        <v>2000000</v>
      </c>
      <c r="F308" s="78">
        <v>0</v>
      </c>
      <c r="G308" s="62">
        <f t="shared" si="31"/>
        <v>-2000000</v>
      </c>
    </row>
    <row r="309" spans="1:258" s="52" customFormat="1" ht="17.850000000000001" customHeight="1">
      <c r="A309" s="69"/>
      <c r="B309" s="69"/>
      <c r="C309" s="157" t="s">
        <v>251</v>
      </c>
      <c r="D309" s="116" t="s">
        <v>95</v>
      </c>
      <c r="E309" s="44">
        <v>2000000</v>
      </c>
      <c r="F309" s="78">
        <v>0</v>
      </c>
      <c r="G309" s="62">
        <f t="shared" si="31"/>
        <v>-2000000</v>
      </c>
    </row>
    <row r="310" spans="1:258" s="52" customFormat="1" ht="17.850000000000001" customHeight="1">
      <c r="A310" s="69"/>
      <c r="B310" s="69"/>
      <c r="C310" s="163"/>
      <c r="D310" s="116" t="s">
        <v>97</v>
      </c>
      <c r="E310" s="44">
        <v>1000000</v>
      </c>
      <c r="F310" s="78">
        <v>0</v>
      </c>
      <c r="G310" s="62">
        <f t="shared" si="31"/>
        <v>-1000000</v>
      </c>
    </row>
    <row r="311" spans="1:258" s="52" customFormat="1" ht="17.850000000000001" customHeight="1">
      <c r="A311" s="69"/>
      <c r="B311" s="69"/>
      <c r="C311" s="122"/>
      <c r="D311" s="79" t="s">
        <v>216</v>
      </c>
      <c r="E311" s="44">
        <v>1000000</v>
      </c>
      <c r="F311" s="78">
        <v>0</v>
      </c>
      <c r="G311" s="62">
        <f t="shared" si="31"/>
        <v>-1000000</v>
      </c>
    </row>
    <row r="312" spans="1:258" s="52" customFormat="1" ht="17.850000000000001" customHeight="1">
      <c r="A312" s="69"/>
      <c r="B312" s="69"/>
      <c r="C312" s="122"/>
      <c r="D312" s="79" t="s">
        <v>197</v>
      </c>
      <c r="E312" s="44">
        <v>1000000</v>
      </c>
      <c r="F312" s="78">
        <v>0</v>
      </c>
      <c r="G312" s="62">
        <f t="shared" si="31"/>
        <v>-1000000</v>
      </c>
    </row>
    <row r="313" spans="1:258" ht="17.850000000000001" customHeight="1">
      <c r="A313" s="69"/>
      <c r="B313" s="69"/>
      <c r="C313" s="122"/>
      <c r="D313" s="116" t="s">
        <v>118</v>
      </c>
      <c r="E313" s="44">
        <v>2000000</v>
      </c>
      <c r="F313" s="78">
        <v>0</v>
      </c>
      <c r="G313" s="62">
        <f t="shared" si="31"/>
        <v>-2000000</v>
      </c>
      <c r="H313" s="52"/>
    </row>
    <row r="314" spans="1:258" ht="17.850000000000001" customHeight="1">
      <c r="A314" s="69"/>
      <c r="B314" s="69"/>
      <c r="C314" s="75" t="s">
        <v>142</v>
      </c>
      <c r="D314" s="116" t="s">
        <v>97</v>
      </c>
      <c r="E314" s="44">
        <v>55250000</v>
      </c>
      <c r="F314" s="44">
        <v>56343200</v>
      </c>
      <c r="G314" s="62">
        <f t="shared" si="31"/>
        <v>1093200</v>
      </c>
      <c r="H314" s="56">
        <f>SUM(F314:F315)</f>
        <v>100000000</v>
      </c>
    </row>
    <row r="315" spans="1:258" ht="17.850000000000001" customHeight="1">
      <c r="A315" s="69"/>
      <c r="B315" s="69"/>
      <c r="C315" s="122"/>
      <c r="D315" s="116" t="s">
        <v>143</v>
      </c>
      <c r="E315" s="44">
        <v>44750000</v>
      </c>
      <c r="F315" s="44">
        <v>43656800</v>
      </c>
      <c r="G315" s="62">
        <f t="shared" si="31"/>
        <v>-1093200</v>
      </c>
      <c r="H315" s="52"/>
    </row>
    <row r="316" spans="1:258" ht="17.850000000000001" customHeight="1">
      <c r="A316" s="69"/>
      <c r="B316" s="69"/>
      <c r="C316" s="75" t="s">
        <v>241</v>
      </c>
      <c r="D316" s="116" t="s">
        <v>242</v>
      </c>
      <c r="E316" s="44">
        <v>24000000</v>
      </c>
      <c r="F316" s="44">
        <v>14511000</v>
      </c>
      <c r="G316" s="62">
        <f t="shared" si="31"/>
        <v>-9489000</v>
      </c>
      <c r="H316" s="56">
        <f>SUM(F316:F317)</f>
        <v>24784350</v>
      </c>
    </row>
    <row r="317" spans="1:258" ht="17.850000000000001" customHeight="1">
      <c r="A317" s="69"/>
      <c r="B317" s="69"/>
      <c r="C317" s="122"/>
      <c r="D317" s="116" t="s">
        <v>243</v>
      </c>
      <c r="E317" s="44">
        <v>10000000</v>
      </c>
      <c r="F317" s="44">
        <v>10273350</v>
      </c>
      <c r="G317" s="62">
        <f t="shared" si="31"/>
        <v>273350</v>
      </c>
      <c r="H317" s="56"/>
    </row>
    <row r="318" spans="1:258" ht="17.850000000000001" customHeight="1">
      <c r="A318" s="69"/>
      <c r="B318" s="69"/>
      <c r="C318" s="123" t="s">
        <v>244</v>
      </c>
      <c r="D318" s="116" t="s">
        <v>244</v>
      </c>
      <c r="E318" s="44">
        <v>9625000</v>
      </c>
      <c r="F318" s="44">
        <v>8399480</v>
      </c>
      <c r="G318" s="62">
        <f t="shared" si="31"/>
        <v>-1225520</v>
      </c>
      <c r="H318" s="52"/>
    </row>
    <row r="319" spans="1:258" ht="17.850000000000001" customHeight="1">
      <c r="A319" s="69"/>
      <c r="B319" s="69"/>
      <c r="C319" s="123" t="s">
        <v>245</v>
      </c>
      <c r="D319" s="116" t="s">
        <v>245</v>
      </c>
      <c r="E319" s="44">
        <v>13750000</v>
      </c>
      <c r="F319" s="44">
        <v>870650</v>
      </c>
      <c r="G319" s="62">
        <f t="shared" si="31"/>
        <v>-12879350</v>
      </c>
      <c r="H319" s="52"/>
    </row>
    <row r="320" spans="1:258" ht="17.850000000000001" customHeight="1">
      <c r="A320" s="69"/>
      <c r="B320" s="69"/>
      <c r="C320" s="123" t="s">
        <v>144</v>
      </c>
      <c r="D320" s="116" t="s">
        <v>145</v>
      </c>
      <c r="E320" s="44">
        <v>32400000</v>
      </c>
      <c r="F320" s="78">
        <v>31500000</v>
      </c>
      <c r="G320" s="62">
        <f t="shared" si="31"/>
        <v>-900000</v>
      </c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  <c r="BB320" s="52"/>
      <c r="BC320" s="52"/>
      <c r="BD320" s="52"/>
      <c r="BE320" s="52"/>
      <c r="BF320" s="52"/>
      <c r="BG320" s="52"/>
      <c r="BH320" s="52"/>
      <c r="BI320" s="52"/>
      <c r="BJ320" s="52"/>
      <c r="BK320" s="52"/>
      <c r="BL320" s="52"/>
      <c r="BM320" s="52"/>
      <c r="BN320" s="52"/>
      <c r="BO320" s="52"/>
      <c r="BP320" s="52"/>
      <c r="BQ320" s="52"/>
      <c r="BR320" s="52"/>
      <c r="BS320" s="52"/>
      <c r="BT320" s="52"/>
      <c r="BU320" s="52"/>
      <c r="BV320" s="52"/>
      <c r="BW320" s="52"/>
      <c r="BX320" s="52"/>
      <c r="BY320" s="52"/>
      <c r="BZ320" s="52"/>
      <c r="CA320" s="52"/>
      <c r="CB320" s="52"/>
      <c r="CC320" s="52"/>
      <c r="CD320" s="52"/>
      <c r="CE320" s="52"/>
      <c r="CF320" s="52"/>
      <c r="CG320" s="52"/>
      <c r="CH320" s="52"/>
      <c r="CI320" s="52"/>
      <c r="CJ320" s="52"/>
      <c r="CK320" s="52"/>
      <c r="CL320" s="52"/>
      <c r="CM320" s="52"/>
      <c r="CN320" s="52"/>
      <c r="CO320" s="52"/>
      <c r="CP320" s="52"/>
      <c r="CQ320" s="52"/>
      <c r="CR320" s="52"/>
      <c r="CS320" s="52"/>
      <c r="CT320" s="52"/>
      <c r="CU320" s="52"/>
      <c r="CV320" s="52"/>
      <c r="CW320" s="52"/>
      <c r="CX320" s="52"/>
      <c r="CY320" s="52"/>
      <c r="CZ320" s="52"/>
      <c r="DA320" s="52"/>
      <c r="DB320" s="52"/>
      <c r="DC320" s="52"/>
      <c r="DD320" s="52"/>
      <c r="DE320" s="52"/>
      <c r="DF320" s="52"/>
      <c r="DG320" s="52"/>
      <c r="DH320" s="52"/>
      <c r="DI320" s="52"/>
      <c r="DJ320" s="52"/>
      <c r="DK320" s="52"/>
      <c r="DL320" s="52"/>
      <c r="DM320" s="52"/>
      <c r="DN320" s="52"/>
      <c r="DO320" s="52"/>
      <c r="DP320" s="52"/>
      <c r="DQ320" s="52"/>
      <c r="DR320" s="52"/>
      <c r="DS320" s="52"/>
      <c r="DT320" s="52"/>
      <c r="DU320" s="52"/>
      <c r="DV320" s="52"/>
      <c r="DW320" s="52"/>
      <c r="DX320" s="52"/>
      <c r="DY320" s="52"/>
      <c r="DZ320" s="52"/>
      <c r="EA320" s="52"/>
      <c r="EB320" s="52"/>
      <c r="EC320" s="52"/>
      <c r="ED320" s="52"/>
      <c r="EE320" s="52"/>
      <c r="EF320" s="52"/>
      <c r="EG320" s="52"/>
      <c r="EH320" s="52"/>
      <c r="EI320" s="52"/>
      <c r="EJ320" s="52"/>
      <c r="EK320" s="52"/>
      <c r="EL320" s="52"/>
      <c r="EM320" s="52"/>
      <c r="EN320" s="52"/>
      <c r="EO320" s="52"/>
      <c r="EP320" s="52"/>
      <c r="EQ320" s="52"/>
      <c r="ER320" s="52"/>
      <c r="ES320" s="52"/>
      <c r="ET320" s="52"/>
      <c r="EU320" s="52"/>
      <c r="EV320" s="52"/>
      <c r="EW320" s="52"/>
      <c r="EX320" s="52"/>
      <c r="EY320" s="52"/>
      <c r="EZ320" s="52"/>
      <c r="FA320" s="52"/>
      <c r="FB320" s="52"/>
      <c r="FC320" s="52"/>
      <c r="FD320" s="52"/>
      <c r="FE320" s="52"/>
      <c r="FF320" s="52"/>
      <c r="FG320" s="52"/>
      <c r="FH320" s="52"/>
      <c r="FI320" s="52"/>
      <c r="FJ320" s="52"/>
      <c r="FK320" s="52"/>
      <c r="FL320" s="52"/>
      <c r="FM320" s="52"/>
      <c r="FN320" s="52"/>
      <c r="FO320" s="52"/>
      <c r="FP320" s="52"/>
      <c r="FQ320" s="52"/>
      <c r="FR320" s="52"/>
      <c r="FS320" s="52"/>
      <c r="FT320" s="52"/>
      <c r="FU320" s="52"/>
      <c r="FV320" s="52"/>
      <c r="FW320" s="52"/>
      <c r="FX320" s="52"/>
      <c r="FY320" s="52"/>
      <c r="FZ320" s="52"/>
      <c r="GA320" s="52"/>
      <c r="GB320" s="52"/>
      <c r="GC320" s="52"/>
      <c r="GD320" s="52"/>
      <c r="GE320" s="52"/>
      <c r="GF320" s="52"/>
      <c r="GG320" s="52"/>
      <c r="GH320" s="52"/>
      <c r="GI320" s="52"/>
      <c r="GJ320" s="52"/>
      <c r="GK320" s="52"/>
      <c r="GL320" s="52"/>
      <c r="GM320" s="52"/>
      <c r="GN320" s="52"/>
      <c r="GO320" s="52"/>
      <c r="GP320" s="52"/>
      <c r="GQ320" s="52"/>
      <c r="GR320" s="52"/>
      <c r="GS320" s="52"/>
      <c r="GT320" s="52"/>
      <c r="GU320" s="52"/>
      <c r="GV320" s="52"/>
      <c r="GW320" s="52"/>
      <c r="GX320" s="52"/>
      <c r="GY320" s="52"/>
      <c r="GZ320" s="52"/>
      <c r="HA320" s="52"/>
      <c r="HB320" s="52"/>
      <c r="HC320" s="52"/>
      <c r="HD320" s="52"/>
      <c r="HE320" s="52"/>
      <c r="HF320" s="52"/>
      <c r="HG320" s="52"/>
      <c r="HH320" s="52"/>
      <c r="HI320" s="52"/>
      <c r="HJ320" s="52"/>
      <c r="HK320" s="52"/>
      <c r="HL320" s="52"/>
      <c r="HM320" s="52"/>
      <c r="HN320" s="52"/>
      <c r="HO320" s="52"/>
      <c r="HP320" s="52"/>
      <c r="HQ320" s="52"/>
      <c r="HR320" s="52"/>
      <c r="HS320" s="52"/>
      <c r="HT320" s="52"/>
      <c r="HU320" s="52"/>
      <c r="HV320" s="52"/>
      <c r="HW320" s="52"/>
      <c r="HX320" s="52"/>
      <c r="HY320" s="52"/>
      <c r="HZ320" s="52"/>
      <c r="IA320" s="52"/>
      <c r="IB320" s="52"/>
      <c r="IC320" s="52"/>
      <c r="ID320" s="52"/>
      <c r="IE320" s="52"/>
      <c r="IF320" s="52"/>
      <c r="IG320" s="52"/>
      <c r="IH320" s="52"/>
      <c r="II320" s="52"/>
      <c r="IJ320" s="52"/>
      <c r="IK320" s="52"/>
      <c r="IL320" s="52"/>
      <c r="IM320" s="52"/>
      <c r="IN320" s="52"/>
      <c r="IO320" s="52"/>
      <c r="IP320" s="52"/>
      <c r="IQ320" s="52"/>
      <c r="IR320" s="52"/>
      <c r="IS320" s="52"/>
      <c r="IT320" s="52"/>
      <c r="IU320" s="52"/>
      <c r="IV320" s="52"/>
      <c r="IW320" s="52"/>
      <c r="IX320" s="52"/>
    </row>
    <row r="321" spans="1:258" ht="18" customHeight="1">
      <c r="A321" s="69"/>
      <c r="B321" s="69"/>
      <c r="C321" s="75" t="s">
        <v>38</v>
      </c>
      <c r="D321" s="116" t="s">
        <v>185</v>
      </c>
      <c r="E321" s="44">
        <v>1000000</v>
      </c>
      <c r="F321" s="78">
        <v>0</v>
      </c>
      <c r="G321" s="62">
        <f t="shared" si="31"/>
        <v>-1000000</v>
      </c>
      <c r="H321" s="56"/>
    </row>
    <row r="322" spans="1:258" ht="18" customHeight="1">
      <c r="A322" s="60"/>
      <c r="B322" s="60"/>
      <c r="C322" s="123" t="s">
        <v>246</v>
      </c>
      <c r="D322" s="54" t="s">
        <v>180</v>
      </c>
      <c r="E322" s="44">
        <v>6000000</v>
      </c>
      <c r="F322" s="78">
        <v>0</v>
      </c>
      <c r="G322" s="62">
        <f t="shared" si="31"/>
        <v>-6000000</v>
      </c>
      <c r="H322" s="40"/>
    </row>
    <row r="323" spans="1:258" ht="17.850000000000001" customHeight="1">
      <c r="A323" s="60"/>
      <c r="B323" s="60"/>
      <c r="C323" s="123" t="s">
        <v>292</v>
      </c>
      <c r="D323" s="54" t="s">
        <v>293</v>
      </c>
      <c r="E323" s="44">
        <v>150000000</v>
      </c>
      <c r="F323" s="44">
        <v>63000000</v>
      </c>
      <c r="G323" s="62">
        <f t="shared" si="31"/>
        <v>-87000000</v>
      </c>
      <c r="H323" s="40"/>
    </row>
    <row r="324" spans="1:258" ht="17.850000000000001" customHeight="1">
      <c r="A324" s="60"/>
      <c r="B324" s="60"/>
      <c r="C324" s="75" t="s">
        <v>252</v>
      </c>
      <c r="D324" s="116" t="s">
        <v>180</v>
      </c>
      <c r="E324" s="44">
        <v>26900000</v>
      </c>
      <c r="F324" s="78">
        <v>2041100</v>
      </c>
      <c r="G324" s="62">
        <f t="shared" si="31"/>
        <v>-24858900</v>
      </c>
      <c r="H324" s="40">
        <f>SUM(F324:F332)</f>
        <v>23220202</v>
      </c>
    </row>
    <row r="325" spans="1:258" ht="17.850000000000001" customHeight="1">
      <c r="A325" s="60"/>
      <c r="B325" s="60"/>
      <c r="C325" s="122"/>
      <c r="D325" s="116" t="s">
        <v>181</v>
      </c>
      <c r="E325" s="44">
        <v>33600000</v>
      </c>
      <c r="F325" s="78">
        <v>3294400</v>
      </c>
      <c r="G325" s="62">
        <f t="shared" si="31"/>
        <v>-30305600</v>
      </c>
      <c r="H325" s="40"/>
    </row>
    <row r="326" spans="1:258" ht="17.850000000000001" customHeight="1">
      <c r="A326" s="111"/>
      <c r="B326" s="111"/>
      <c r="C326" s="122"/>
      <c r="D326" s="116" t="s">
        <v>182</v>
      </c>
      <c r="E326" s="44">
        <v>19278000</v>
      </c>
      <c r="F326" s="78">
        <v>2514912</v>
      </c>
      <c r="G326" s="62">
        <f>SUM(F326-E326)</f>
        <v>-16763088</v>
      </c>
      <c r="H326" s="56"/>
    </row>
    <row r="327" spans="1:258" ht="18" customHeight="1">
      <c r="A327" s="60"/>
      <c r="B327" s="60"/>
      <c r="C327" s="122"/>
      <c r="D327" s="116" t="s">
        <v>184</v>
      </c>
      <c r="E327" s="44">
        <v>4320000</v>
      </c>
      <c r="F327" s="78">
        <v>0</v>
      </c>
      <c r="G327" s="62">
        <f t="shared" si="31"/>
        <v>-4320000</v>
      </c>
    </row>
    <row r="328" spans="1:258" ht="18" customHeight="1">
      <c r="A328" s="60"/>
      <c r="B328" s="60"/>
      <c r="C328" s="122"/>
      <c r="D328" s="116" t="s">
        <v>361</v>
      </c>
      <c r="E328" s="44">
        <v>0</v>
      </c>
      <c r="F328" s="78">
        <v>6316190</v>
      </c>
      <c r="G328" s="62">
        <f t="shared" ref="G328" si="35">SUM(F328-E328)</f>
        <v>6316190</v>
      </c>
    </row>
    <row r="329" spans="1:258" ht="18" customHeight="1">
      <c r="A329" s="60"/>
      <c r="B329" s="60"/>
      <c r="C329" s="122"/>
      <c r="D329" s="116" t="s">
        <v>197</v>
      </c>
      <c r="E329" s="44">
        <v>0</v>
      </c>
      <c r="F329" s="78">
        <v>724800</v>
      </c>
      <c r="G329" s="62">
        <f t="shared" ref="G329" si="36">SUM(F329-E329)</f>
        <v>724800</v>
      </c>
    </row>
    <row r="330" spans="1:258" ht="18" customHeight="1">
      <c r="A330" s="60"/>
      <c r="B330" s="60"/>
      <c r="C330" s="122"/>
      <c r="D330" s="116" t="s">
        <v>187</v>
      </c>
      <c r="E330" s="44">
        <v>0</v>
      </c>
      <c r="F330" s="78">
        <v>1876800</v>
      </c>
      <c r="G330" s="62">
        <f t="shared" ref="G330" si="37">SUM(F330-E330)</f>
        <v>1876800</v>
      </c>
    </row>
    <row r="331" spans="1:258" ht="18" customHeight="1">
      <c r="A331" s="60"/>
      <c r="B331" s="60"/>
      <c r="C331" s="122"/>
      <c r="D331" s="116" t="s">
        <v>190</v>
      </c>
      <c r="E331" s="44">
        <v>0</v>
      </c>
      <c r="F331" s="78">
        <v>1892000</v>
      </c>
      <c r="G331" s="62">
        <f t="shared" ref="G331" si="38">SUM(F331-E331)</f>
        <v>1892000</v>
      </c>
    </row>
    <row r="332" spans="1:258" ht="18" customHeight="1">
      <c r="A332" s="60"/>
      <c r="B332" s="60"/>
      <c r="C332" s="122"/>
      <c r="D332" s="116" t="s">
        <v>185</v>
      </c>
      <c r="E332" s="44">
        <v>0</v>
      </c>
      <c r="F332" s="78">
        <v>4560000</v>
      </c>
      <c r="G332" s="62">
        <f t="shared" ref="G332" si="39">SUM(F332-E332)</f>
        <v>4560000</v>
      </c>
    </row>
    <row r="333" spans="1:258" ht="17.850000000000001" customHeight="1">
      <c r="A333" s="69"/>
      <c r="B333" s="69"/>
      <c r="C333" s="75" t="s">
        <v>253</v>
      </c>
      <c r="D333" s="116" t="s">
        <v>180</v>
      </c>
      <c r="E333" s="44">
        <v>20000000</v>
      </c>
      <c r="F333" s="78">
        <v>0</v>
      </c>
      <c r="G333" s="62">
        <f t="shared" si="31"/>
        <v>-20000000</v>
      </c>
      <c r="H333" s="56">
        <f>SUM(F333:F336)</f>
        <v>9344050</v>
      </c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  <c r="BB333" s="52"/>
      <c r="BC333" s="52"/>
      <c r="BD333" s="52"/>
      <c r="BE333" s="52"/>
      <c r="BF333" s="52"/>
      <c r="BG333" s="52"/>
      <c r="BH333" s="52"/>
      <c r="BI333" s="52"/>
      <c r="BJ333" s="52"/>
      <c r="BK333" s="52"/>
      <c r="BL333" s="52"/>
      <c r="BM333" s="52"/>
      <c r="BN333" s="52"/>
      <c r="BO333" s="52"/>
      <c r="BP333" s="52"/>
      <c r="BQ333" s="52"/>
      <c r="BR333" s="52"/>
      <c r="BS333" s="52"/>
      <c r="BT333" s="52"/>
      <c r="BU333" s="52"/>
      <c r="BV333" s="52"/>
      <c r="BW333" s="52"/>
      <c r="BX333" s="52"/>
      <c r="BY333" s="52"/>
      <c r="BZ333" s="52"/>
      <c r="CA333" s="52"/>
      <c r="CB333" s="52"/>
      <c r="CC333" s="52"/>
      <c r="CD333" s="52"/>
      <c r="CE333" s="52"/>
      <c r="CF333" s="52"/>
      <c r="CG333" s="52"/>
      <c r="CH333" s="52"/>
      <c r="CI333" s="52"/>
      <c r="CJ333" s="52"/>
      <c r="CK333" s="52"/>
      <c r="CL333" s="52"/>
      <c r="CM333" s="52"/>
      <c r="CN333" s="52"/>
      <c r="CO333" s="52"/>
      <c r="CP333" s="52"/>
      <c r="CQ333" s="52"/>
      <c r="CR333" s="52"/>
      <c r="CS333" s="52"/>
      <c r="CT333" s="52"/>
      <c r="CU333" s="52"/>
      <c r="CV333" s="52"/>
      <c r="CW333" s="52"/>
      <c r="CX333" s="52"/>
      <c r="CY333" s="52"/>
      <c r="CZ333" s="52"/>
      <c r="DA333" s="52"/>
      <c r="DB333" s="52"/>
      <c r="DC333" s="52"/>
      <c r="DD333" s="52"/>
      <c r="DE333" s="52"/>
      <c r="DF333" s="52"/>
      <c r="DG333" s="52"/>
      <c r="DH333" s="52"/>
      <c r="DI333" s="52"/>
      <c r="DJ333" s="52"/>
      <c r="DK333" s="52"/>
      <c r="DL333" s="52"/>
      <c r="DM333" s="52"/>
      <c r="DN333" s="52"/>
      <c r="DO333" s="52"/>
      <c r="DP333" s="52"/>
      <c r="DQ333" s="52"/>
      <c r="DR333" s="52"/>
      <c r="DS333" s="52"/>
      <c r="DT333" s="52"/>
      <c r="DU333" s="52"/>
      <c r="DV333" s="52"/>
      <c r="DW333" s="52"/>
      <c r="DX333" s="52"/>
      <c r="DY333" s="52"/>
      <c r="DZ333" s="52"/>
      <c r="EA333" s="52"/>
      <c r="EB333" s="52"/>
      <c r="EC333" s="52"/>
      <c r="ED333" s="52"/>
      <c r="EE333" s="52"/>
      <c r="EF333" s="52"/>
      <c r="EG333" s="52"/>
      <c r="EH333" s="52"/>
      <c r="EI333" s="52"/>
      <c r="EJ333" s="52"/>
      <c r="EK333" s="52"/>
      <c r="EL333" s="52"/>
      <c r="EM333" s="52"/>
      <c r="EN333" s="52"/>
      <c r="EO333" s="52"/>
      <c r="EP333" s="52"/>
      <c r="EQ333" s="52"/>
      <c r="ER333" s="52"/>
      <c r="ES333" s="52"/>
      <c r="ET333" s="52"/>
      <c r="EU333" s="52"/>
      <c r="EV333" s="52"/>
      <c r="EW333" s="52"/>
      <c r="EX333" s="52"/>
      <c r="EY333" s="52"/>
      <c r="EZ333" s="52"/>
      <c r="FA333" s="52"/>
      <c r="FB333" s="52"/>
      <c r="FC333" s="52"/>
      <c r="FD333" s="52"/>
      <c r="FE333" s="52"/>
      <c r="FF333" s="52"/>
      <c r="FG333" s="52"/>
      <c r="FH333" s="52"/>
      <c r="FI333" s="52"/>
      <c r="FJ333" s="52"/>
      <c r="FK333" s="52"/>
      <c r="FL333" s="52"/>
      <c r="FM333" s="52"/>
      <c r="FN333" s="52"/>
      <c r="FO333" s="52"/>
      <c r="FP333" s="52"/>
      <c r="FQ333" s="52"/>
      <c r="FR333" s="52"/>
      <c r="FS333" s="52"/>
      <c r="FT333" s="52"/>
      <c r="FU333" s="52"/>
      <c r="FV333" s="52"/>
      <c r="FW333" s="52"/>
      <c r="FX333" s="52"/>
      <c r="FY333" s="52"/>
      <c r="FZ333" s="52"/>
      <c r="GA333" s="52"/>
      <c r="GB333" s="52"/>
      <c r="GC333" s="52"/>
      <c r="GD333" s="52"/>
      <c r="GE333" s="52"/>
      <c r="GF333" s="52"/>
      <c r="GG333" s="52"/>
      <c r="GH333" s="52"/>
      <c r="GI333" s="52"/>
      <c r="GJ333" s="52"/>
      <c r="GK333" s="52"/>
      <c r="GL333" s="52"/>
      <c r="GM333" s="52"/>
      <c r="GN333" s="52"/>
      <c r="GO333" s="52"/>
      <c r="GP333" s="52"/>
      <c r="GQ333" s="52"/>
      <c r="GR333" s="52"/>
      <c r="GS333" s="52"/>
      <c r="GT333" s="52"/>
      <c r="GU333" s="52"/>
      <c r="GV333" s="52"/>
      <c r="GW333" s="52"/>
      <c r="GX333" s="52"/>
      <c r="GY333" s="52"/>
      <c r="GZ333" s="52"/>
      <c r="HA333" s="52"/>
      <c r="HB333" s="52"/>
      <c r="HC333" s="52"/>
      <c r="HD333" s="52"/>
      <c r="HE333" s="52"/>
      <c r="HF333" s="52"/>
      <c r="HG333" s="52"/>
      <c r="HH333" s="52"/>
      <c r="HI333" s="52"/>
      <c r="HJ333" s="52"/>
      <c r="HK333" s="52"/>
      <c r="HL333" s="52"/>
      <c r="HM333" s="52"/>
      <c r="HN333" s="52"/>
      <c r="HO333" s="52"/>
      <c r="HP333" s="52"/>
      <c r="HQ333" s="52"/>
      <c r="HR333" s="52"/>
      <c r="HS333" s="52"/>
      <c r="HT333" s="52"/>
      <c r="HU333" s="52"/>
      <c r="HV333" s="52"/>
      <c r="HW333" s="52"/>
      <c r="HX333" s="52"/>
      <c r="HY333" s="52"/>
      <c r="HZ333" s="52"/>
      <c r="IA333" s="52"/>
      <c r="IB333" s="52"/>
      <c r="IC333" s="52"/>
      <c r="ID333" s="52"/>
      <c r="IE333" s="52"/>
      <c r="IF333" s="52"/>
      <c r="IG333" s="52"/>
      <c r="IH333" s="52"/>
      <c r="II333" s="52"/>
      <c r="IJ333" s="52"/>
      <c r="IK333" s="52"/>
      <c r="IL333" s="52"/>
      <c r="IM333" s="52"/>
      <c r="IN333" s="52"/>
      <c r="IO333" s="52"/>
      <c r="IP333" s="52"/>
      <c r="IQ333" s="52"/>
      <c r="IR333" s="52"/>
      <c r="IS333" s="52"/>
      <c r="IT333" s="52"/>
      <c r="IU333" s="52"/>
      <c r="IV333" s="52"/>
      <c r="IW333" s="52"/>
      <c r="IX333" s="52"/>
    </row>
    <row r="334" spans="1:258" ht="17.850000000000001" customHeight="1">
      <c r="A334" s="69"/>
      <c r="B334" s="69"/>
      <c r="C334" s="122"/>
      <c r="D334" s="116" t="s">
        <v>181</v>
      </c>
      <c r="E334" s="44">
        <v>15000000</v>
      </c>
      <c r="F334" s="78">
        <v>1523650</v>
      </c>
      <c r="G334" s="62">
        <f t="shared" si="31"/>
        <v>-13476350</v>
      </c>
      <c r="H334" s="56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  <c r="BB334" s="52"/>
      <c r="BC334" s="52"/>
      <c r="BD334" s="52"/>
      <c r="BE334" s="52"/>
      <c r="BF334" s="52"/>
      <c r="BG334" s="52"/>
      <c r="BH334" s="52"/>
      <c r="BI334" s="52"/>
      <c r="BJ334" s="52"/>
      <c r="BK334" s="52"/>
      <c r="BL334" s="52"/>
      <c r="BM334" s="52"/>
      <c r="BN334" s="52"/>
      <c r="BO334" s="52"/>
      <c r="BP334" s="52"/>
      <c r="BQ334" s="52"/>
      <c r="BR334" s="52"/>
      <c r="BS334" s="52"/>
      <c r="BT334" s="52"/>
      <c r="BU334" s="52"/>
      <c r="BV334" s="52"/>
      <c r="BW334" s="52"/>
      <c r="BX334" s="52"/>
      <c r="BY334" s="52"/>
      <c r="BZ334" s="52"/>
      <c r="CA334" s="52"/>
      <c r="CB334" s="52"/>
      <c r="CC334" s="52"/>
      <c r="CD334" s="52"/>
      <c r="CE334" s="52"/>
      <c r="CF334" s="52"/>
      <c r="CG334" s="52"/>
      <c r="CH334" s="52"/>
      <c r="CI334" s="52"/>
      <c r="CJ334" s="52"/>
      <c r="CK334" s="52"/>
      <c r="CL334" s="52"/>
      <c r="CM334" s="52"/>
      <c r="CN334" s="52"/>
      <c r="CO334" s="52"/>
      <c r="CP334" s="52"/>
      <c r="CQ334" s="52"/>
      <c r="CR334" s="52"/>
      <c r="CS334" s="52"/>
      <c r="CT334" s="52"/>
      <c r="CU334" s="52"/>
      <c r="CV334" s="52"/>
      <c r="CW334" s="52"/>
      <c r="CX334" s="52"/>
      <c r="CY334" s="52"/>
      <c r="CZ334" s="52"/>
      <c r="DA334" s="52"/>
      <c r="DB334" s="52"/>
      <c r="DC334" s="52"/>
      <c r="DD334" s="52"/>
      <c r="DE334" s="52"/>
      <c r="DF334" s="52"/>
      <c r="DG334" s="52"/>
      <c r="DH334" s="52"/>
      <c r="DI334" s="52"/>
      <c r="DJ334" s="52"/>
      <c r="DK334" s="52"/>
      <c r="DL334" s="52"/>
      <c r="DM334" s="52"/>
      <c r="DN334" s="52"/>
      <c r="DO334" s="52"/>
      <c r="DP334" s="52"/>
      <c r="DQ334" s="52"/>
      <c r="DR334" s="52"/>
      <c r="DS334" s="52"/>
      <c r="DT334" s="52"/>
      <c r="DU334" s="52"/>
      <c r="DV334" s="52"/>
      <c r="DW334" s="52"/>
      <c r="DX334" s="52"/>
      <c r="DY334" s="52"/>
      <c r="DZ334" s="52"/>
      <c r="EA334" s="52"/>
      <c r="EB334" s="52"/>
      <c r="EC334" s="52"/>
      <c r="ED334" s="52"/>
      <c r="EE334" s="52"/>
      <c r="EF334" s="52"/>
      <c r="EG334" s="52"/>
      <c r="EH334" s="52"/>
      <c r="EI334" s="52"/>
      <c r="EJ334" s="52"/>
      <c r="EK334" s="52"/>
      <c r="EL334" s="52"/>
      <c r="EM334" s="52"/>
      <c r="EN334" s="52"/>
      <c r="EO334" s="52"/>
      <c r="EP334" s="52"/>
      <c r="EQ334" s="52"/>
      <c r="ER334" s="52"/>
      <c r="ES334" s="52"/>
      <c r="ET334" s="52"/>
      <c r="EU334" s="52"/>
      <c r="EV334" s="52"/>
      <c r="EW334" s="52"/>
      <c r="EX334" s="52"/>
      <c r="EY334" s="52"/>
      <c r="EZ334" s="52"/>
      <c r="FA334" s="52"/>
      <c r="FB334" s="52"/>
      <c r="FC334" s="52"/>
      <c r="FD334" s="52"/>
      <c r="FE334" s="52"/>
      <c r="FF334" s="52"/>
      <c r="FG334" s="52"/>
      <c r="FH334" s="52"/>
      <c r="FI334" s="52"/>
      <c r="FJ334" s="52"/>
      <c r="FK334" s="52"/>
      <c r="FL334" s="52"/>
      <c r="FM334" s="52"/>
      <c r="FN334" s="52"/>
      <c r="FO334" s="52"/>
      <c r="FP334" s="52"/>
      <c r="FQ334" s="52"/>
      <c r="FR334" s="52"/>
      <c r="FS334" s="52"/>
      <c r="FT334" s="52"/>
      <c r="FU334" s="52"/>
      <c r="FV334" s="52"/>
      <c r="FW334" s="52"/>
      <c r="FX334" s="52"/>
      <c r="FY334" s="52"/>
      <c r="FZ334" s="52"/>
      <c r="GA334" s="52"/>
      <c r="GB334" s="52"/>
      <c r="GC334" s="52"/>
      <c r="GD334" s="52"/>
      <c r="GE334" s="52"/>
      <c r="GF334" s="52"/>
      <c r="GG334" s="52"/>
      <c r="GH334" s="52"/>
      <c r="GI334" s="52"/>
      <c r="GJ334" s="52"/>
      <c r="GK334" s="52"/>
      <c r="GL334" s="52"/>
      <c r="GM334" s="52"/>
      <c r="GN334" s="52"/>
      <c r="GO334" s="52"/>
      <c r="GP334" s="52"/>
      <c r="GQ334" s="52"/>
      <c r="GR334" s="52"/>
      <c r="GS334" s="52"/>
      <c r="GT334" s="52"/>
      <c r="GU334" s="52"/>
      <c r="GV334" s="52"/>
      <c r="GW334" s="52"/>
      <c r="GX334" s="52"/>
      <c r="GY334" s="52"/>
      <c r="GZ334" s="52"/>
      <c r="HA334" s="52"/>
      <c r="HB334" s="52"/>
      <c r="HC334" s="52"/>
      <c r="HD334" s="52"/>
      <c r="HE334" s="52"/>
      <c r="HF334" s="52"/>
      <c r="HG334" s="52"/>
      <c r="HH334" s="52"/>
      <c r="HI334" s="52"/>
      <c r="HJ334" s="52"/>
      <c r="HK334" s="52"/>
      <c r="HL334" s="52"/>
      <c r="HM334" s="52"/>
      <c r="HN334" s="52"/>
      <c r="HO334" s="52"/>
      <c r="HP334" s="52"/>
      <c r="HQ334" s="52"/>
      <c r="HR334" s="52"/>
      <c r="HS334" s="52"/>
      <c r="HT334" s="52"/>
      <c r="HU334" s="52"/>
      <c r="HV334" s="52"/>
      <c r="HW334" s="52"/>
      <c r="HX334" s="52"/>
      <c r="HY334" s="52"/>
      <c r="HZ334" s="52"/>
      <c r="IA334" s="52"/>
      <c r="IB334" s="52"/>
      <c r="IC334" s="52"/>
      <c r="ID334" s="52"/>
      <c r="IE334" s="52"/>
      <c r="IF334" s="52"/>
      <c r="IG334" s="52"/>
      <c r="IH334" s="52"/>
      <c r="II334" s="52"/>
      <c r="IJ334" s="52"/>
      <c r="IK334" s="52"/>
      <c r="IL334" s="52"/>
      <c r="IM334" s="52"/>
      <c r="IN334" s="52"/>
      <c r="IO334" s="52"/>
      <c r="IP334" s="52"/>
      <c r="IQ334" s="52"/>
      <c r="IR334" s="52"/>
      <c r="IS334" s="52"/>
      <c r="IT334" s="52"/>
      <c r="IU334" s="52"/>
      <c r="IV334" s="52"/>
      <c r="IW334" s="52"/>
      <c r="IX334" s="52"/>
    </row>
    <row r="335" spans="1:258" ht="17.850000000000001" customHeight="1">
      <c r="A335" s="69"/>
      <c r="B335" s="69"/>
      <c r="C335" s="122"/>
      <c r="D335" s="116" t="s">
        <v>182</v>
      </c>
      <c r="E335" s="44">
        <v>12000000</v>
      </c>
      <c r="F335" s="78">
        <v>4731500</v>
      </c>
      <c r="G335" s="62">
        <f t="shared" si="31"/>
        <v>-7268500</v>
      </c>
      <c r="H335" s="56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  <c r="BB335" s="52"/>
      <c r="BC335" s="52"/>
      <c r="BD335" s="52"/>
      <c r="BE335" s="52"/>
      <c r="BF335" s="52"/>
      <c r="BG335" s="52"/>
      <c r="BH335" s="52"/>
      <c r="BI335" s="52"/>
      <c r="BJ335" s="52"/>
      <c r="BK335" s="52"/>
      <c r="BL335" s="52"/>
      <c r="BM335" s="52"/>
      <c r="BN335" s="52"/>
      <c r="BO335" s="52"/>
      <c r="BP335" s="52"/>
      <c r="BQ335" s="52"/>
      <c r="BR335" s="52"/>
      <c r="BS335" s="52"/>
      <c r="BT335" s="52"/>
      <c r="BU335" s="52"/>
      <c r="BV335" s="52"/>
      <c r="BW335" s="52"/>
      <c r="BX335" s="52"/>
      <c r="BY335" s="52"/>
      <c r="BZ335" s="52"/>
      <c r="CA335" s="52"/>
      <c r="CB335" s="52"/>
      <c r="CC335" s="52"/>
      <c r="CD335" s="52"/>
      <c r="CE335" s="52"/>
      <c r="CF335" s="52"/>
      <c r="CG335" s="52"/>
      <c r="CH335" s="52"/>
      <c r="CI335" s="52"/>
      <c r="CJ335" s="52"/>
      <c r="CK335" s="52"/>
      <c r="CL335" s="52"/>
      <c r="CM335" s="52"/>
      <c r="CN335" s="52"/>
      <c r="CO335" s="52"/>
      <c r="CP335" s="52"/>
      <c r="CQ335" s="52"/>
      <c r="CR335" s="52"/>
      <c r="CS335" s="52"/>
      <c r="CT335" s="52"/>
      <c r="CU335" s="52"/>
      <c r="CV335" s="52"/>
      <c r="CW335" s="52"/>
      <c r="CX335" s="52"/>
      <c r="CY335" s="52"/>
      <c r="CZ335" s="52"/>
      <c r="DA335" s="52"/>
      <c r="DB335" s="52"/>
      <c r="DC335" s="52"/>
      <c r="DD335" s="52"/>
      <c r="DE335" s="52"/>
      <c r="DF335" s="52"/>
      <c r="DG335" s="52"/>
      <c r="DH335" s="52"/>
      <c r="DI335" s="52"/>
      <c r="DJ335" s="52"/>
      <c r="DK335" s="52"/>
      <c r="DL335" s="52"/>
      <c r="DM335" s="52"/>
      <c r="DN335" s="52"/>
      <c r="DO335" s="52"/>
      <c r="DP335" s="52"/>
      <c r="DQ335" s="52"/>
      <c r="DR335" s="52"/>
      <c r="DS335" s="52"/>
      <c r="DT335" s="52"/>
      <c r="DU335" s="52"/>
      <c r="DV335" s="52"/>
      <c r="DW335" s="52"/>
      <c r="DX335" s="52"/>
      <c r="DY335" s="52"/>
      <c r="DZ335" s="52"/>
      <c r="EA335" s="52"/>
      <c r="EB335" s="52"/>
      <c r="EC335" s="52"/>
      <c r="ED335" s="52"/>
      <c r="EE335" s="52"/>
      <c r="EF335" s="52"/>
      <c r="EG335" s="52"/>
      <c r="EH335" s="52"/>
      <c r="EI335" s="52"/>
      <c r="EJ335" s="52"/>
      <c r="EK335" s="52"/>
      <c r="EL335" s="52"/>
      <c r="EM335" s="52"/>
      <c r="EN335" s="52"/>
      <c r="EO335" s="52"/>
      <c r="EP335" s="52"/>
      <c r="EQ335" s="52"/>
      <c r="ER335" s="52"/>
      <c r="ES335" s="52"/>
      <c r="ET335" s="52"/>
      <c r="EU335" s="52"/>
      <c r="EV335" s="52"/>
      <c r="EW335" s="52"/>
      <c r="EX335" s="52"/>
      <c r="EY335" s="52"/>
      <c r="EZ335" s="52"/>
      <c r="FA335" s="52"/>
      <c r="FB335" s="52"/>
      <c r="FC335" s="52"/>
      <c r="FD335" s="52"/>
      <c r="FE335" s="52"/>
      <c r="FF335" s="52"/>
      <c r="FG335" s="52"/>
      <c r="FH335" s="52"/>
      <c r="FI335" s="52"/>
      <c r="FJ335" s="52"/>
      <c r="FK335" s="52"/>
      <c r="FL335" s="52"/>
      <c r="FM335" s="52"/>
      <c r="FN335" s="52"/>
      <c r="FO335" s="52"/>
      <c r="FP335" s="52"/>
      <c r="FQ335" s="52"/>
      <c r="FR335" s="52"/>
      <c r="FS335" s="52"/>
      <c r="FT335" s="52"/>
      <c r="FU335" s="52"/>
      <c r="FV335" s="52"/>
      <c r="FW335" s="52"/>
      <c r="FX335" s="52"/>
      <c r="FY335" s="52"/>
      <c r="FZ335" s="52"/>
      <c r="GA335" s="52"/>
      <c r="GB335" s="52"/>
      <c r="GC335" s="52"/>
      <c r="GD335" s="52"/>
      <c r="GE335" s="52"/>
      <c r="GF335" s="52"/>
      <c r="GG335" s="52"/>
      <c r="GH335" s="52"/>
      <c r="GI335" s="52"/>
      <c r="GJ335" s="52"/>
      <c r="GK335" s="52"/>
      <c r="GL335" s="52"/>
      <c r="GM335" s="52"/>
      <c r="GN335" s="52"/>
      <c r="GO335" s="52"/>
      <c r="GP335" s="52"/>
      <c r="GQ335" s="52"/>
      <c r="GR335" s="52"/>
      <c r="GS335" s="52"/>
      <c r="GT335" s="52"/>
      <c r="GU335" s="52"/>
      <c r="GV335" s="52"/>
      <c r="GW335" s="52"/>
      <c r="GX335" s="52"/>
      <c r="GY335" s="52"/>
      <c r="GZ335" s="52"/>
      <c r="HA335" s="52"/>
      <c r="HB335" s="52"/>
      <c r="HC335" s="52"/>
      <c r="HD335" s="52"/>
      <c r="HE335" s="52"/>
      <c r="HF335" s="52"/>
      <c r="HG335" s="52"/>
      <c r="HH335" s="52"/>
      <c r="HI335" s="52"/>
      <c r="HJ335" s="52"/>
      <c r="HK335" s="52"/>
      <c r="HL335" s="52"/>
      <c r="HM335" s="52"/>
      <c r="HN335" s="52"/>
      <c r="HO335" s="52"/>
      <c r="HP335" s="52"/>
      <c r="HQ335" s="52"/>
      <c r="HR335" s="52"/>
      <c r="HS335" s="52"/>
      <c r="HT335" s="52"/>
      <c r="HU335" s="52"/>
      <c r="HV335" s="52"/>
      <c r="HW335" s="52"/>
      <c r="HX335" s="52"/>
      <c r="HY335" s="52"/>
      <c r="HZ335" s="52"/>
      <c r="IA335" s="52"/>
      <c r="IB335" s="52"/>
      <c r="IC335" s="52"/>
      <c r="ID335" s="52"/>
      <c r="IE335" s="52"/>
      <c r="IF335" s="52"/>
      <c r="IG335" s="52"/>
      <c r="IH335" s="52"/>
      <c r="II335" s="52"/>
      <c r="IJ335" s="52"/>
      <c r="IK335" s="52"/>
      <c r="IL335" s="52"/>
      <c r="IM335" s="52"/>
      <c r="IN335" s="52"/>
      <c r="IO335" s="52"/>
      <c r="IP335" s="52"/>
      <c r="IQ335" s="52"/>
      <c r="IR335" s="52"/>
      <c r="IS335" s="52"/>
      <c r="IT335" s="52"/>
      <c r="IU335" s="52"/>
      <c r="IV335" s="52"/>
      <c r="IW335" s="52"/>
      <c r="IX335" s="52"/>
    </row>
    <row r="336" spans="1:258" ht="17.850000000000001" customHeight="1">
      <c r="A336" s="69"/>
      <c r="B336" s="69"/>
      <c r="C336" s="122"/>
      <c r="D336" s="116" t="s">
        <v>185</v>
      </c>
      <c r="E336" s="44">
        <v>3000000</v>
      </c>
      <c r="F336" s="44">
        <v>3088900</v>
      </c>
      <c r="G336" s="62">
        <f t="shared" si="31"/>
        <v>88900</v>
      </c>
      <c r="H336" s="40"/>
    </row>
    <row r="337" spans="1:258" ht="17.850000000000001" customHeight="1">
      <c r="A337" s="60"/>
      <c r="B337" s="60"/>
      <c r="C337" s="75" t="s">
        <v>146</v>
      </c>
      <c r="D337" s="116" t="s">
        <v>158</v>
      </c>
      <c r="E337" s="44">
        <v>1200000</v>
      </c>
      <c r="F337" s="44">
        <v>1800000</v>
      </c>
      <c r="G337" s="62">
        <f t="shared" si="31"/>
        <v>600000</v>
      </c>
      <c r="H337" s="40">
        <f>SUM(F337:F349)</f>
        <v>7825000</v>
      </c>
    </row>
    <row r="338" spans="1:258" ht="17.850000000000001" customHeight="1">
      <c r="A338" s="60"/>
      <c r="B338" s="60"/>
      <c r="C338" s="122"/>
      <c r="D338" s="116" t="s">
        <v>254</v>
      </c>
      <c r="E338" s="44">
        <v>1250000</v>
      </c>
      <c r="F338" s="44">
        <v>1600000</v>
      </c>
      <c r="G338" s="62">
        <f t="shared" si="31"/>
        <v>350000</v>
      </c>
    </row>
    <row r="339" spans="1:258" ht="17.850000000000001" customHeight="1">
      <c r="A339" s="47"/>
      <c r="B339" s="47"/>
      <c r="C339" s="76"/>
      <c r="D339" s="116" t="s">
        <v>112</v>
      </c>
      <c r="E339" s="44">
        <v>500000</v>
      </c>
      <c r="F339" s="44">
        <v>373000</v>
      </c>
      <c r="G339" s="62">
        <f t="shared" si="31"/>
        <v>-127000</v>
      </c>
    </row>
    <row r="340" spans="1:258" ht="18.75" customHeight="1">
      <c r="A340" s="53" t="s">
        <v>87</v>
      </c>
      <c r="B340" s="53" t="s">
        <v>88</v>
      </c>
      <c r="C340" s="53" t="s">
        <v>89</v>
      </c>
      <c r="D340" s="117" t="s">
        <v>90</v>
      </c>
      <c r="E340" s="89" t="s">
        <v>91</v>
      </c>
      <c r="F340" s="89" t="s">
        <v>387</v>
      </c>
      <c r="G340" s="48" t="s">
        <v>337</v>
      </c>
    </row>
    <row r="341" spans="1:258" ht="17.850000000000001" customHeight="1">
      <c r="A341" s="60" t="s">
        <v>160</v>
      </c>
      <c r="B341" s="60" t="s">
        <v>226</v>
      </c>
      <c r="C341" s="122" t="s">
        <v>401</v>
      </c>
      <c r="D341" s="116" t="s">
        <v>71</v>
      </c>
      <c r="E341" s="44">
        <v>3000000</v>
      </c>
      <c r="F341" s="78">
        <v>0</v>
      </c>
      <c r="G341" s="62">
        <f t="shared" si="31"/>
        <v>-3000000</v>
      </c>
    </row>
    <row r="342" spans="1:258" ht="17.850000000000001" customHeight="1">
      <c r="A342" s="60"/>
      <c r="B342" s="60"/>
      <c r="C342" s="122"/>
      <c r="D342" s="116" t="s">
        <v>75</v>
      </c>
      <c r="E342" s="44">
        <v>550000</v>
      </c>
      <c r="F342" s="78">
        <v>0</v>
      </c>
      <c r="G342" s="62">
        <f t="shared" si="31"/>
        <v>-550000</v>
      </c>
    </row>
    <row r="343" spans="1:258" ht="17.850000000000001" customHeight="1">
      <c r="A343" s="60"/>
      <c r="B343" s="60"/>
      <c r="C343" s="122"/>
      <c r="D343" s="116" t="s">
        <v>196</v>
      </c>
      <c r="E343" s="44">
        <v>1500000</v>
      </c>
      <c r="F343" s="78">
        <v>0</v>
      </c>
      <c r="G343" s="62">
        <f t="shared" si="31"/>
        <v>-1500000</v>
      </c>
    </row>
    <row r="344" spans="1:258" ht="17.850000000000001" customHeight="1">
      <c r="A344" s="60"/>
      <c r="B344" s="60"/>
      <c r="C344" s="122"/>
      <c r="D344" s="116" t="s">
        <v>95</v>
      </c>
      <c r="E344" s="44">
        <v>1350000</v>
      </c>
      <c r="F344" s="44">
        <v>556600</v>
      </c>
      <c r="G344" s="62">
        <f t="shared" si="31"/>
        <v>-793400</v>
      </c>
    </row>
    <row r="345" spans="1:258" ht="18" customHeight="1">
      <c r="A345" s="60"/>
      <c r="B345" s="60"/>
      <c r="C345" s="122"/>
      <c r="D345" s="116" t="s">
        <v>255</v>
      </c>
      <c r="E345" s="44">
        <v>300000</v>
      </c>
      <c r="F345" s="78">
        <v>0</v>
      </c>
      <c r="G345" s="62">
        <f t="shared" si="31"/>
        <v>-300000</v>
      </c>
    </row>
    <row r="346" spans="1:258" ht="18" customHeight="1">
      <c r="A346" s="60"/>
      <c r="B346" s="60"/>
      <c r="C346" s="122"/>
      <c r="D346" s="116" t="s">
        <v>147</v>
      </c>
      <c r="E346" s="44">
        <v>300000</v>
      </c>
      <c r="F346" s="44">
        <v>1782850</v>
      </c>
      <c r="G346" s="62">
        <f t="shared" si="31"/>
        <v>1482850</v>
      </c>
      <c r="H346" s="40"/>
    </row>
    <row r="347" spans="1:258" ht="18" customHeight="1">
      <c r="A347" s="60"/>
      <c r="B347" s="60"/>
      <c r="C347" s="122"/>
      <c r="D347" s="116" t="s">
        <v>118</v>
      </c>
      <c r="E347" s="44">
        <v>1000000</v>
      </c>
      <c r="F347" s="44">
        <v>584500</v>
      </c>
      <c r="G347" s="62">
        <f t="shared" si="31"/>
        <v>-415500</v>
      </c>
      <c r="H347" s="56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52"/>
      <c r="BI347" s="52"/>
      <c r="BJ347" s="52"/>
      <c r="BK347" s="52"/>
      <c r="BL347" s="52"/>
      <c r="BM347" s="52"/>
      <c r="BN347" s="52"/>
      <c r="BO347" s="52"/>
      <c r="BP347" s="52"/>
      <c r="BQ347" s="52"/>
      <c r="BR347" s="52"/>
      <c r="BS347" s="52"/>
      <c r="BT347" s="52"/>
      <c r="BU347" s="52"/>
      <c r="BV347" s="52"/>
      <c r="BW347" s="52"/>
      <c r="BX347" s="52"/>
      <c r="BY347" s="52"/>
      <c r="BZ347" s="52"/>
      <c r="CA347" s="52"/>
      <c r="CB347" s="52"/>
      <c r="CC347" s="52"/>
      <c r="CD347" s="52"/>
      <c r="CE347" s="52"/>
      <c r="CF347" s="52"/>
      <c r="CG347" s="52"/>
      <c r="CH347" s="52"/>
      <c r="CI347" s="52"/>
      <c r="CJ347" s="52"/>
      <c r="CK347" s="52"/>
      <c r="CL347" s="52"/>
      <c r="CM347" s="52"/>
      <c r="CN347" s="52"/>
      <c r="CO347" s="52"/>
      <c r="CP347" s="52"/>
      <c r="CQ347" s="52"/>
      <c r="CR347" s="52"/>
      <c r="CS347" s="52"/>
      <c r="CT347" s="52"/>
      <c r="CU347" s="52"/>
      <c r="CV347" s="52"/>
      <c r="CW347" s="52"/>
      <c r="CX347" s="52"/>
      <c r="CY347" s="52"/>
      <c r="CZ347" s="52"/>
      <c r="DA347" s="52"/>
      <c r="DB347" s="52"/>
      <c r="DC347" s="52"/>
      <c r="DD347" s="52"/>
      <c r="DE347" s="52"/>
      <c r="DF347" s="52"/>
      <c r="DG347" s="52"/>
      <c r="DH347" s="52"/>
      <c r="DI347" s="52"/>
      <c r="DJ347" s="52"/>
      <c r="DK347" s="52"/>
      <c r="DL347" s="52"/>
      <c r="DM347" s="52"/>
      <c r="DN347" s="52"/>
      <c r="DO347" s="52"/>
      <c r="DP347" s="52"/>
      <c r="DQ347" s="52"/>
      <c r="DR347" s="52"/>
      <c r="DS347" s="52"/>
      <c r="DT347" s="52"/>
      <c r="DU347" s="52"/>
      <c r="DV347" s="52"/>
      <c r="DW347" s="52"/>
      <c r="DX347" s="52"/>
      <c r="DY347" s="52"/>
      <c r="DZ347" s="52"/>
      <c r="EA347" s="52"/>
      <c r="EB347" s="52"/>
      <c r="EC347" s="52"/>
      <c r="ED347" s="52"/>
      <c r="EE347" s="52"/>
      <c r="EF347" s="52"/>
      <c r="EG347" s="52"/>
      <c r="EH347" s="52"/>
      <c r="EI347" s="52"/>
      <c r="EJ347" s="52"/>
      <c r="EK347" s="52"/>
      <c r="EL347" s="52"/>
      <c r="EM347" s="52"/>
      <c r="EN347" s="52"/>
      <c r="EO347" s="52"/>
      <c r="EP347" s="52"/>
      <c r="EQ347" s="52"/>
      <c r="ER347" s="52"/>
      <c r="ES347" s="52"/>
      <c r="ET347" s="52"/>
      <c r="EU347" s="52"/>
      <c r="EV347" s="52"/>
      <c r="EW347" s="52"/>
      <c r="EX347" s="52"/>
      <c r="EY347" s="52"/>
      <c r="EZ347" s="52"/>
      <c r="FA347" s="52"/>
      <c r="FB347" s="52"/>
      <c r="FC347" s="52"/>
      <c r="FD347" s="52"/>
      <c r="FE347" s="52"/>
      <c r="FF347" s="52"/>
      <c r="FG347" s="52"/>
      <c r="FH347" s="52"/>
      <c r="FI347" s="52"/>
      <c r="FJ347" s="52"/>
      <c r="FK347" s="52"/>
      <c r="FL347" s="52"/>
      <c r="FM347" s="52"/>
      <c r="FN347" s="52"/>
      <c r="FO347" s="52"/>
      <c r="FP347" s="52"/>
      <c r="FQ347" s="52"/>
      <c r="FR347" s="52"/>
      <c r="FS347" s="52"/>
      <c r="FT347" s="52"/>
      <c r="FU347" s="52"/>
      <c r="FV347" s="52"/>
      <c r="FW347" s="52"/>
      <c r="FX347" s="52"/>
      <c r="FY347" s="52"/>
      <c r="FZ347" s="52"/>
      <c r="GA347" s="52"/>
      <c r="GB347" s="52"/>
      <c r="GC347" s="52"/>
      <c r="GD347" s="52"/>
      <c r="GE347" s="52"/>
      <c r="GF347" s="52"/>
      <c r="GG347" s="52"/>
      <c r="GH347" s="52"/>
      <c r="GI347" s="52"/>
      <c r="GJ347" s="52"/>
      <c r="GK347" s="52"/>
      <c r="GL347" s="52"/>
      <c r="GM347" s="52"/>
      <c r="GN347" s="52"/>
      <c r="GO347" s="52"/>
      <c r="GP347" s="52"/>
      <c r="GQ347" s="52"/>
      <c r="GR347" s="52"/>
      <c r="GS347" s="52"/>
      <c r="GT347" s="52"/>
      <c r="GU347" s="52"/>
      <c r="GV347" s="52"/>
      <c r="GW347" s="52"/>
      <c r="GX347" s="52"/>
      <c r="GY347" s="52"/>
      <c r="GZ347" s="52"/>
      <c r="HA347" s="52"/>
      <c r="HB347" s="52"/>
      <c r="HC347" s="52"/>
      <c r="HD347" s="52"/>
      <c r="HE347" s="52"/>
      <c r="HF347" s="52"/>
      <c r="HG347" s="52"/>
      <c r="HH347" s="52"/>
      <c r="HI347" s="52"/>
      <c r="HJ347" s="52"/>
      <c r="HK347" s="52"/>
      <c r="HL347" s="52"/>
      <c r="HM347" s="52"/>
      <c r="HN347" s="52"/>
      <c r="HO347" s="52"/>
      <c r="HP347" s="52"/>
      <c r="HQ347" s="52"/>
      <c r="HR347" s="52"/>
      <c r="HS347" s="52"/>
      <c r="HT347" s="52"/>
      <c r="HU347" s="52"/>
      <c r="HV347" s="52"/>
      <c r="HW347" s="52"/>
      <c r="HX347" s="52"/>
      <c r="HY347" s="52"/>
      <c r="HZ347" s="52"/>
      <c r="IA347" s="52"/>
      <c r="IB347" s="52"/>
      <c r="IC347" s="52"/>
      <c r="ID347" s="52"/>
      <c r="IE347" s="52"/>
      <c r="IF347" s="52"/>
      <c r="IG347" s="52"/>
      <c r="IH347" s="52"/>
      <c r="II347" s="52"/>
      <c r="IJ347" s="52"/>
      <c r="IK347" s="52"/>
      <c r="IL347" s="52"/>
      <c r="IM347" s="52"/>
      <c r="IN347" s="52"/>
      <c r="IO347" s="52"/>
      <c r="IP347" s="52"/>
      <c r="IQ347" s="52"/>
      <c r="IR347" s="52"/>
      <c r="IS347" s="52"/>
      <c r="IT347" s="52"/>
      <c r="IU347" s="52"/>
      <c r="IV347" s="52"/>
      <c r="IW347" s="52"/>
      <c r="IX347" s="52"/>
    </row>
    <row r="348" spans="1:258" ht="18" customHeight="1">
      <c r="A348" s="60"/>
      <c r="B348" s="60"/>
      <c r="C348" s="122"/>
      <c r="D348" s="116" t="s">
        <v>356</v>
      </c>
      <c r="E348" s="44">
        <v>0</v>
      </c>
      <c r="F348" s="44">
        <v>328050</v>
      </c>
      <c r="G348" s="62">
        <f t="shared" ref="G348" si="40">SUM(F348-E348)</f>
        <v>328050</v>
      </c>
      <c r="H348" s="56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52"/>
      <c r="BI348" s="52"/>
      <c r="BJ348" s="52"/>
      <c r="BK348" s="52"/>
      <c r="BL348" s="52"/>
      <c r="BM348" s="52"/>
      <c r="BN348" s="52"/>
      <c r="BO348" s="52"/>
      <c r="BP348" s="52"/>
      <c r="BQ348" s="52"/>
      <c r="BR348" s="52"/>
      <c r="BS348" s="52"/>
      <c r="BT348" s="52"/>
      <c r="BU348" s="52"/>
      <c r="BV348" s="52"/>
      <c r="BW348" s="52"/>
      <c r="BX348" s="52"/>
      <c r="BY348" s="52"/>
      <c r="BZ348" s="52"/>
      <c r="CA348" s="52"/>
      <c r="CB348" s="52"/>
      <c r="CC348" s="52"/>
      <c r="CD348" s="52"/>
      <c r="CE348" s="52"/>
      <c r="CF348" s="52"/>
      <c r="CG348" s="52"/>
      <c r="CH348" s="52"/>
      <c r="CI348" s="52"/>
      <c r="CJ348" s="52"/>
      <c r="CK348" s="52"/>
      <c r="CL348" s="52"/>
      <c r="CM348" s="52"/>
      <c r="CN348" s="52"/>
      <c r="CO348" s="52"/>
      <c r="CP348" s="52"/>
      <c r="CQ348" s="52"/>
      <c r="CR348" s="52"/>
      <c r="CS348" s="52"/>
      <c r="CT348" s="52"/>
      <c r="CU348" s="52"/>
      <c r="CV348" s="52"/>
      <c r="CW348" s="52"/>
      <c r="CX348" s="52"/>
      <c r="CY348" s="52"/>
      <c r="CZ348" s="52"/>
      <c r="DA348" s="52"/>
      <c r="DB348" s="52"/>
      <c r="DC348" s="52"/>
      <c r="DD348" s="52"/>
      <c r="DE348" s="52"/>
      <c r="DF348" s="52"/>
      <c r="DG348" s="52"/>
      <c r="DH348" s="52"/>
      <c r="DI348" s="52"/>
      <c r="DJ348" s="52"/>
      <c r="DK348" s="52"/>
      <c r="DL348" s="52"/>
      <c r="DM348" s="52"/>
      <c r="DN348" s="52"/>
      <c r="DO348" s="52"/>
      <c r="DP348" s="52"/>
      <c r="DQ348" s="52"/>
      <c r="DR348" s="52"/>
      <c r="DS348" s="52"/>
      <c r="DT348" s="52"/>
      <c r="DU348" s="52"/>
      <c r="DV348" s="52"/>
      <c r="DW348" s="52"/>
      <c r="DX348" s="52"/>
      <c r="DY348" s="52"/>
      <c r="DZ348" s="52"/>
      <c r="EA348" s="52"/>
      <c r="EB348" s="52"/>
      <c r="EC348" s="52"/>
      <c r="ED348" s="52"/>
      <c r="EE348" s="52"/>
      <c r="EF348" s="52"/>
      <c r="EG348" s="52"/>
      <c r="EH348" s="52"/>
      <c r="EI348" s="52"/>
      <c r="EJ348" s="52"/>
      <c r="EK348" s="52"/>
      <c r="EL348" s="52"/>
      <c r="EM348" s="52"/>
      <c r="EN348" s="52"/>
      <c r="EO348" s="52"/>
      <c r="EP348" s="52"/>
      <c r="EQ348" s="52"/>
      <c r="ER348" s="52"/>
      <c r="ES348" s="52"/>
      <c r="ET348" s="52"/>
      <c r="EU348" s="52"/>
      <c r="EV348" s="52"/>
      <c r="EW348" s="52"/>
      <c r="EX348" s="52"/>
      <c r="EY348" s="52"/>
      <c r="EZ348" s="52"/>
      <c r="FA348" s="52"/>
      <c r="FB348" s="52"/>
      <c r="FC348" s="52"/>
      <c r="FD348" s="52"/>
      <c r="FE348" s="52"/>
      <c r="FF348" s="52"/>
      <c r="FG348" s="52"/>
      <c r="FH348" s="52"/>
      <c r="FI348" s="52"/>
      <c r="FJ348" s="52"/>
      <c r="FK348" s="52"/>
      <c r="FL348" s="52"/>
      <c r="FM348" s="52"/>
      <c r="FN348" s="52"/>
      <c r="FO348" s="52"/>
      <c r="FP348" s="52"/>
      <c r="FQ348" s="52"/>
      <c r="FR348" s="52"/>
      <c r="FS348" s="52"/>
      <c r="FT348" s="52"/>
      <c r="FU348" s="52"/>
      <c r="FV348" s="52"/>
      <c r="FW348" s="52"/>
      <c r="FX348" s="52"/>
      <c r="FY348" s="52"/>
      <c r="FZ348" s="52"/>
      <c r="GA348" s="52"/>
      <c r="GB348" s="52"/>
      <c r="GC348" s="52"/>
      <c r="GD348" s="52"/>
      <c r="GE348" s="52"/>
      <c r="GF348" s="52"/>
      <c r="GG348" s="52"/>
      <c r="GH348" s="52"/>
      <c r="GI348" s="52"/>
      <c r="GJ348" s="52"/>
      <c r="GK348" s="52"/>
      <c r="GL348" s="52"/>
      <c r="GM348" s="52"/>
      <c r="GN348" s="52"/>
      <c r="GO348" s="52"/>
      <c r="GP348" s="52"/>
      <c r="GQ348" s="52"/>
      <c r="GR348" s="52"/>
      <c r="GS348" s="52"/>
      <c r="GT348" s="52"/>
      <c r="GU348" s="52"/>
      <c r="GV348" s="52"/>
      <c r="GW348" s="52"/>
      <c r="GX348" s="52"/>
      <c r="GY348" s="52"/>
      <c r="GZ348" s="52"/>
      <c r="HA348" s="52"/>
      <c r="HB348" s="52"/>
      <c r="HC348" s="52"/>
      <c r="HD348" s="52"/>
      <c r="HE348" s="52"/>
      <c r="HF348" s="52"/>
      <c r="HG348" s="52"/>
      <c r="HH348" s="52"/>
      <c r="HI348" s="52"/>
      <c r="HJ348" s="52"/>
      <c r="HK348" s="52"/>
      <c r="HL348" s="52"/>
      <c r="HM348" s="52"/>
      <c r="HN348" s="52"/>
      <c r="HO348" s="52"/>
      <c r="HP348" s="52"/>
      <c r="HQ348" s="52"/>
      <c r="HR348" s="52"/>
      <c r="HS348" s="52"/>
      <c r="HT348" s="52"/>
      <c r="HU348" s="52"/>
      <c r="HV348" s="52"/>
      <c r="HW348" s="52"/>
      <c r="HX348" s="52"/>
      <c r="HY348" s="52"/>
      <c r="HZ348" s="52"/>
      <c r="IA348" s="52"/>
      <c r="IB348" s="52"/>
      <c r="IC348" s="52"/>
      <c r="ID348" s="52"/>
      <c r="IE348" s="52"/>
      <c r="IF348" s="52"/>
      <c r="IG348" s="52"/>
      <c r="IH348" s="52"/>
      <c r="II348" s="52"/>
      <c r="IJ348" s="52"/>
      <c r="IK348" s="52"/>
      <c r="IL348" s="52"/>
      <c r="IM348" s="52"/>
      <c r="IN348" s="52"/>
      <c r="IO348" s="52"/>
      <c r="IP348" s="52"/>
      <c r="IQ348" s="52"/>
      <c r="IR348" s="52"/>
      <c r="IS348" s="52"/>
      <c r="IT348" s="52"/>
      <c r="IU348" s="52"/>
      <c r="IV348" s="52"/>
      <c r="IW348" s="52"/>
      <c r="IX348" s="52"/>
    </row>
    <row r="349" spans="1:258" ht="18" customHeight="1">
      <c r="A349" s="60"/>
      <c r="B349" s="47"/>
      <c r="C349" s="76"/>
      <c r="D349" s="116" t="s">
        <v>173</v>
      </c>
      <c r="E349" s="44">
        <v>0</v>
      </c>
      <c r="F349" s="44">
        <v>800000</v>
      </c>
      <c r="G349" s="62">
        <f t="shared" ref="G349" si="41">SUM(F349-E349)</f>
        <v>800000</v>
      </c>
      <c r="H349" s="56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52"/>
      <c r="BI349" s="52"/>
      <c r="BJ349" s="52"/>
      <c r="BK349" s="52"/>
      <c r="BL349" s="52"/>
      <c r="BM349" s="52"/>
      <c r="BN349" s="52"/>
      <c r="BO349" s="52"/>
      <c r="BP349" s="52"/>
      <c r="BQ349" s="52"/>
      <c r="BR349" s="52"/>
      <c r="BS349" s="52"/>
      <c r="BT349" s="52"/>
      <c r="BU349" s="52"/>
      <c r="BV349" s="52"/>
      <c r="BW349" s="52"/>
      <c r="BX349" s="52"/>
      <c r="BY349" s="52"/>
      <c r="BZ349" s="52"/>
      <c r="CA349" s="52"/>
      <c r="CB349" s="52"/>
      <c r="CC349" s="52"/>
      <c r="CD349" s="52"/>
      <c r="CE349" s="52"/>
      <c r="CF349" s="52"/>
      <c r="CG349" s="52"/>
      <c r="CH349" s="52"/>
      <c r="CI349" s="52"/>
      <c r="CJ349" s="52"/>
      <c r="CK349" s="52"/>
      <c r="CL349" s="52"/>
      <c r="CM349" s="52"/>
      <c r="CN349" s="52"/>
      <c r="CO349" s="52"/>
      <c r="CP349" s="52"/>
      <c r="CQ349" s="52"/>
      <c r="CR349" s="52"/>
      <c r="CS349" s="52"/>
      <c r="CT349" s="52"/>
      <c r="CU349" s="52"/>
      <c r="CV349" s="52"/>
      <c r="CW349" s="52"/>
      <c r="CX349" s="52"/>
      <c r="CY349" s="52"/>
      <c r="CZ349" s="52"/>
      <c r="DA349" s="52"/>
      <c r="DB349" s="52"/>
      <c r="DC349" s="52"/>
      <c r="DD349" s="52"/>
      <c r="DE349" s="52"/>
      <c r="DF349" s="52"/>
      <c r="DG349" s="52"/>
      <c r="DH349" s="52"/>
      <c r="DI349" s="52"/>
      <c r="DJ349" s="52"/>
      <c r="DK349" s="52"/>
      <c r="DL349" s="52"/>
      <c r="DM349" s="52"/>
      <c r="DN349" s="52"/>
      <c r="DO349" s="52"/>
      <c r="DP349" s="52"/>
      <c r="DQ349" s="52"/>
      <c r="DR349" s="52"/>
      <c r="DS349" s="52"/>
      <c r="DT349" s="52"/>
      <c r="DU349" s="52"/>
      <c r="DV349" s="52"/>
      <c r="DW349" s="52"/>
      <c r="DX349" s="52"/>
      <c r="DY349" s="52"/>
      <c r="DZ349" s="52"/>
      <c r="EA349" s="52"/>
      <c r="EB349" s="52"/>
      <c r="EC349" s="52"/>
      <c r="ED349" s="52"/>
      <c r="EE349" s="52"/>
      <c r="EF349" s="52"/>
      <c r="EG349" s="52"/>
      <c r="EH349" s="52"/>
      <c r="EI349" s="52"/>
      <c r="EJ349" s="52"/>
      <c r="EK349" s="52"/>
      <c r="EL349" s="52"/>
      <c r="EM349" s="52"/>
      <c r="EN349" s="52"/>
      <c r="EO349" s="52"/>
      <c r="EP349" s="52"/>
      <c r="EQ349" s="52"/>
      <c r="ER349" s="52"/>
      <c r="ES349" s="52"/>
      <c r="ET349" s="52"/>
      <c r="EU349" s="52"/>
      <c r="EV349" s="52"/>
      <c r="EW349" s="52"/>
      <c r="EX349" s="52"/>
      <c r="EY349" s="52"/>
      <c r="EZ349" s="52"/>
      <c r="FA349" s="52"/>
      <c r="FB349" s="52"/>
      <c r="FC349" s="52"/>
      <c r="FD349" s="52"/>
      <c r="FE349" s="52"/>
      <c r="FF349" s="52"/>
      <c r="FG349" s="52"/>
      <c r="FH349" s="52"/>
      <c r="FI349" s="52"/>
      <c r="FJ349" s="52"/>
      <c r="FK349" s="52"/>
      <c r="FL349" s="52"/>
      <c r="FM349" s="52"/>
      <c r="FN349" s="52"/>
      <c r="FO349" s="52"/>
      <c r="FP349" s="52"/>
      <c r="FQ349" s="52"/>
      <c r="FR349" s="52"/>
      <c r="FS349" s="52"/>
      <c r="FT349" s="52"/>
      <c r="FU349" s="52"/>
      <c r="FV349" s="52"/>
      <c r="FW349" s="52"/>
      <c r="FX349" s="52"/>
      <c r="FY349" s="52"/>
      <c r="FZ349" s="52"/>
      <c r="GA349" s="52"/>
      <c r="GB349" s="52"/>
      <c r="GC349" s="52"/>
      <c r="GD349" s="52"/>
      <c r="GE349" s="52"/>
      <c r="GF349" s="52"/>
      <c r="GG349" s="52"/>
      <c r="GH349" s="52"/>
      <c r="GI349" s="52"/>
      <c r="GJ349" s="52"/>
      <c r="GK349" s="52"/>
      <c r="GL349" s="52"/>
      <c r="GM349" s="52"/>
      <c r="GN349" s="52"/>
      <c r="GO349" s="52"/>
      <c r="GP349" s="52"/>
      <c r="GQ349" s="52"/>
      <c r="GR349" s="52"/>
      <c r="GS349" s="52"/>
      <c r="GT349" s="52"/>
      <c r="GU349" s="52"/>
      <c r="GV349" s="52"/>
      <c r="GW349" s="52"/>
      <c r="GX349" s="52"/>
      <c r="GY349" s="52"/>
      <c r="GZ349" s="52"/>
      <c r="HA349" s="52"/>
      <c r="HB349" s="52"/>
      <c r="HC349" s="52"/>
      <c r="HD349" s="52"/>
      <c r="HE349" s="52"/>
      <c r="HF349" s="52"/>
      <c r="HG349" s="52"/>
      <c r="HH349" s="52"/>
      <c r="HI349" s="52"/>
      <c r="HJ349" s="52"/>
      <c r="HK349" s="52"/>
      <c r="HL349" s="52"/>
      <c r="HM349" s="52"/>
      <c r="HN349" s="52"/>
      <c r="HO349" s="52"/>
      <c r="HP349" s="52"/>
      <c r="HQ349" s="52"/>
      <c r="HR349" s="52"/>
      <c r="HS349" s="52"/>
      <c r="HT349" s="52"/>
      <c r="HU349" s="52"/>
      <c r="HV349" s="52"/>
      <c r="HW349" s="52"/>
      <c r="HX349" s="52"/>
      <c r="HY349" s="52"/>
      <c r="HZ349" s="52"/>
      <c r="IA349" s="52"/>
      <c r="IB349" s="52"/>
      <c r="IC349" s="52"/>
      <c r="ID349" s="52"/>
      <c r="IE349" s="52"/>
      <c r="IF349" s="52"/>
      <c r="IG349" s="52"/>
      <c r="IH349" s="52"/>
      <c r="II349" s="52"/>
      <c r="IJ349" s="52"/>
      <c r="IK349" s="52"/>
      <c r="IL349" s="52"/>
      <c r="IM349" s="52"/>
      <c r="IN349" s="52"/>
      <c r="IO349" s="52"/>
      <c r="IP349" s="52"/>
      <c r="IQ349" s="52"/>
      <c r="IR349" s="52"/>
      <c r="IS349" s="52"/>
      <c r="IT349" s="52"/>
      <c r="IU349" s="52"/>
      <c r="IV349" s="52"/>
      <c r="IW349" s="52"/>
      <c r="IX349" s="52"/>
    </row>
    <row r="350" spans="1:258" ht="18" customHeight="1">
      <c r="A350" s="60"/>
      <c r="B350" s="41" t="s">
        <v>391</v>
      </c>
      <c r="C350" s="97"/>
      <c r="D350" s="121"/>
      <c r="E350" s="43">
        <v>0</v>
      </c>
      <c r="F350" s="43">
        <v>7291726</v>
      </c>
      <c r="G350" s="62">
        <f t="shared" ref="G350" si="42">SUM(F350-E350)</f>
        <v>7291726</v>
      </c>
    </row>
    <row r="351" spans="1:258" ht="18" customHeight="1">
      <c r="A351" s="131"/>
      <c r="B351" s="49" t="s">
        <v>256</v>
      </c>
      <c r="C351" s="75" t="s">
        <v>18</v>
      </c>
      <c r="D351" s="116" t="s">
        <v>231</v>
      </c>
      <c r="E351" s="44">
        <v>189923700</v>
      </c>
      <c r="F351" s="44">
        <v>191423700</v>
      </c>
      <c r="G351" s="62">
        <f>SUM(F351-E351)</f>
        <v>1500000</v>
      </c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52"/>
      <c r="BI351" s="52"/>
      <c r="BJ351" s="52"/>
      <c r="BK351" s="52"/>
      <c r="BL351" s="52"/>
      <c r="BM351" s="52"/>
      <c r="BN351" s="52"/>
      <c r="BO351" s="52"/>
      <c r="BP351" s="52"/>
      <c r="BQ351" s="52"/>
      <c r="BR351" s="52"/>
      <c r="BS351" s="52"/>
      <c r="BT351" s="52"/>
      <c r="BU351" s="52"/>
      <c r="BV351" s="52"/>
      <c r="BW351" s="52"/>
      <c r="BX351" s="52"/>
      <c r="BY351" s="52"/>
      <c r="BZ351" s="52"/>
      <c r="CA351" s="52"/>
      <c r="CB351" s="52"/>
      <c r="CC351" s="52"/>
      <c r="CD351" s="52"/>
      <c r="CE351" s="52"/>
      <c r="CF351" s="52"/>
      <c r="CG351" s="52"/>
      <c r="CH351" s="52"/>
      <c r="CI351" s="52"/>
      <c r="CJ351" s="52"/>
      <c r="CK351" s="52"/>
      <c r="CL351" s="52"/>
      <c r="CM351" s="52"/>
      <c r="CN351" s="52"/>
      <c r="CO351" s="52"/>
      <c r="CP351" s="52"/>
      <c r="CQ351" s="52"/>
      <c r="CR351" s="52"/>
      <c r="CS351" s="52"/>
      <c r="CT351" s="52"/>
      <c r="CU351" s="52"/>
      <c r="CV351" s="52"/>
      <c r="CW351" s="52"/>
      <c r="CX351" s="52"/>
      <c r="CY351" s="52"/>
      <c r="CZ351" s="52"/>
      <c r="DA351" s="52"/>
      <c r="DB351" s="52"/>
      <c r="DC351" s="52"/>
      <c r="DD351" s="52"/>
      <c r="DE351" s="52"/>
      <c r="DF351" s="52"/>
      <c r="DG351" s="52"/>
      <c r="DH351" s="52"/>
      <c r="DI351" s="52"/>
      <c r="DJ351" s="52"/>
      <c r="DK351" s="52"/>
      <c r="DL351" s="52"/>
      <c r="DM351" s="52"/>
      <c r="DN351" s="52"/>
      <c r="DO351" s="52"/>
      <c r="DP351" s="52"/>
      <c r="DQ351" s="52"/>
      <c r="DR351" s="52"/>
      <c r="DS351" s="52"/>
      <c r="DT351" s="52"/>
      <c r="DU351" s="52"/>
      <c r="DV351" s="52"/>
      <c r="DW351" s="52"/>
      <c r="DX351" s="52"/>
      <c r="DY351" s="52"/>
      <c r="DZ351" s="52"/>
      <c r="EA351" s="52"/>
      <c r="EB351" s="52"/>
      <c r="EC351" s="52"/>
      <c r="ED351" s="52"/>
      <c r="EE351" s="52"/>
      <c r="EF351" s="52"/>
      <c r="EG351" s="52"/>
      <c r="EH351" s="52"/>
      <c r="EI351" s="52"/>
      <c r="EJ351" s="52"/>
      <c r="EK351" s="52"/>
      <c r="EL351" s="52"/>
      <c r="EM351" s="52"/>
      <c r="EN351" s="52"/>
      <c r="EO351" s="52"/>
      <c r="EP351" s="52"/>
      <c r="EQ351" s="52"/>
      <c r="ER351" s="52"/>
      <c r="ES351" s="52"/>
      <c r="ET351" s="52"/>
      <c r="EU351" s="52"/>
      <c r="EV351" s="52"/>
      <c r="EW351" s="52"/>
      <c r="EX351" s="52"/>
      <c r="EY351" s="52"/>
      <c r="EZ351" s="52"/>
      <c r="FA351" s="52"/>
      <c r="FB351" s="52"/>
      <c r="FC351" s="52"/>
      <c r="FD351" s="52"/>
      <c r="FE351" s="52"/>
      <c r="FF351" s="52"/>
      <c r="FG351" s="52"/>
      <c r="FH351" s="52"/>
      <c r="FI351" s="52"/>
      <c r="FJ351" s="52"/>
      <c r="FK351" s="52"/>
      <c r="FL351" s="52"/>
      <c r="FM351" s="52"/>
      <c r="FN351" s="52"/>
      <c r="FO351" s="52"/>
      <c r="FP351" s="52"/>
      <c r="FQ351" s="52"/>
      <c r="FR351" s="52"/>
      <c r="FS351" s="52"/>
      <c r="FT351" s="52"/>
      <c r="FU351" s="52"/>
      <c r="FV351" s="52"/>
      <c r="FW351" s="52"/>
      <c r="FX351" s="52"/>
      <c r="FY351" s="52"/>
      <c r="FZ351" s="52"/>
      <c r="GA351" s="52"/>
      <c r="GB351" s="52"/>
      <c r="GC351" s="52"/>
      <c r="GD351" s="52"/>
      <c r="GE351" s="52"/>
      <c r="GF351" s="52"/>
      <c r="GG351" s="52"/>
      <c r="GH351" s="52"/>
      <c r="GI351" s="52"/>
      <c r="GJ351" s="52"/>
      <c r="GK351" s="52"/>
      <c r="GL351" s="52"/>
      <c r="GM351" s="52"/>
      <c r="GN351" s="52"/>
      <c r="GO351" s="52"/>
      <c r="GP351" s="52"/>
      <c r="GQ351" s="52"/>
      <c r="GR351" s="52"/>
      <c r="GS351" s="52"/>
      <c r="GT351" s="52"/>
      <c r="GU351" s="52"/>
      <c r="GV351" s="52"/>
      <c r="GW351" s="52"/>
      <c r="GX351" s="52"/>
      <c r="GY351" s="52"/>
      <c r="GZ351" s="52"/>
      <c r="HA351" s="52"/>
      <c r="HB351" s="52"/>
      <c r="HC351" s="52"/>
      <c r="HD351" s="52"/>
      <c r="HE351" s="52"/>
      <c r="HF351" s="52"/>
      <c r="HG351" s="52"/>
      <c r="HH351" s="52"/>
      <c r="HI351" s="52"/>
      <c r="HJ351" s="52"/>
      <c r="HK351" s="52"/>
      <c r="HL351" s="52"/>
      <c r="HM351" s="52"/>
      <c r="HN351" s="52"/>
      <c r="HO351" s="52"/>
      <c r="HP351" s="52"/>
      <c r="HQ351" s="52"/>
      <c r="HR351" s="52"/>
      <c r="HS351" s="52"/>
      <c r="HT351" s="52"/>
      <c r="HU351" s="52"/>
      <c r="HV351" s="52"/>
      <c r="HW351" s="52"/>
      <c r="HX351" s="52"/>
      <c r="HY351" s="52"/>
      <c r="HZ351" s="52"/>
      <c r="IA351" s="52"/>
      <c r="IB351" s="52"/>
      <c r="IC351" s="52"/>
      <c r="ID351" s="52"/>
      <c r="IE351" s="52"/>
      <c r="IF351" s="52"/>
      <c r="IG351" s="52"/>
      <c r="IH351" s="52"/>
      <c r="II351" s="52"/>
      <c r="IJ351" s="52"/>
      <c r="IK351" s="52"/>
      <c r="IL351" s="52"/>
      <c r="IM351" s="52"/>
      <c r="IN351" s="52"/>
      <c r="IO351" s="52"/>
      <c r="IP351" s="52"/>
      <c r="IQ351" s="52"/>
      <c r="IR351" s="52"/>
      <c r="IS351" s="52"/>
      <c r="IT351" s="52"/>
      <c r="IU351" s="52"/>
      <c r="IV351" s="52"/>
      <c r="IW351" s="52"/>
      <c r="IX351" s="52"/>
    </row>
    <row r="352" spans="1:258" ht="18" customHeight="1">
      <c r="A352" s="69"/>
      <c r="B352" s="50" t="s">
        <v>257</v>
      </c>
      <c r="C352" s="123" t="s">
        <v>39</v>
      </c>
      <c r="D352" s="116" t="s">
        <v>124</v>
      </c>
      <c r="E352" s="44">
        <v>18327060</v>
      </c>
      <c r="F352" s="78">
        <v>22131760</v>
      </c>
      <c r="G352" s="62">
        <f t="shared" si="31"/>
        <v>3804700</v>
      </c>
      <c r="H352" s="56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52"/>
      <c r="BI352" s="52"/>
      <c r="BJ352" s="52"/>
      <c r="BK352" s="52"/>
      <c r="BL352" s="52"/>
      <c r="BM352" s="52"/>
      <c r="BN352" s="52"/>
      <c r="BO352" s="52"/>
      <c r="BP352" s="52"/>
      <c r="BQ352" s="52"/>
      <c r="BR352" s="52"/>
      <c r="BS352" s="52"/>
      <c r="BT352" s="52"/>
      <c r="BU352" s="52"/>
      <c r="BV352" s="52"/>
      <c r="BW352" s="52"/>
      <c r="BX352" s="52"/>
      <c r="BY352" s="52"/>
      <c r="BZ352" s="52"/>
      <c r="CA352" s="52"/>
      <c r="CB352" s="52"/>
      <c r="CC352" s="52"/>
      <c r="CD352" s="52"/>
      <c r="CE352" s="52"/>
      <c r="CF352" s="52"/>
      <c r="CG352" s="52"/>
      <c r="CH352" s="52"/>
      <c r="CI352" s="52"/>
      <c r="CJ352" s="52"/>
      <c r="CK352" s="52"/>
      <c r="CL352" s="52"/>
      <c r="CM352" s="52"/>
      <c r="CN352" s="52"/>
      <c r="CO352" s="52"/>
      <c r="CP352" s="52"/>
      <c r="CQ352" s="52"/>
      <c r="CR352" s="52"/>
      <c r="CS352" s="52"/>
      <c r="CT352" s="52"/>
      <c r="CU352" s="52"/>
      <c r="CV352" s="52"/>
      <c r="CW352" s="52"/>
      <c r="CX352" s="52"/>
      <c r="CY352" s="52"/>
      <c r="CZ352" s="52"/>
      <c r="DA352" s="52"/>
      <c r="DB352" s="52"/>
      <c r="DC352" s="52"/>
      <c r="DD352" s="52"/>
      <c r="DE352" s="52"/>
      <c r="DF352" s="52"/>
      <c r="DG352" s="52"/>
      <c r="DH352" s="52"/>
      <c r="DI352" s="52"/>
      <c r="DJ352" s="52"/>
      <c r="DK352" s="52"/>
      <c r="DL352" s="52"/>
      <c r="DM352" s="52"/>
      <c r="DN352" s="52"/>
      <c r="DO352" s="52"/>
      <c r="DP352" s="52"/>
      <c r="DQ352" s="52"/>
      <c r="DR352" s="52"/>
      <c r="DS352" s="52"/>
      <c r="DT352" s="52"/>
      <c r="DU352" s="52"/>
      <c r="DV352" s="52"/>
      <c r="DW352" s="52"/>
      <c r="DX352" s="52"/>
      <c r="DY352" s="52"/>
      <c r="DZ352" s="52"/>
      <c r="EA352" s="52"/>
      <c r="EB352" s="52"/>
      <c r="EC352" s="52"/>
      <c r="ED352" s="52"/>
      <c r="EE352" s="52"/>
      <c r="EF352" s="52"/>
      <c r="EG352" s="52"/>
      <c r="EH352" s="52"/>
      <c r="EI352" s="52"/>
      <c r="EJ352" s="52"/>
      <c r="EK352" s="52"/>
      <c r="EL352" s="52"/>
      <c r="EM352" s="52"/>
      <c r="EN352" s="52"/>
      <c r="EO352" s="52"/>
      <c r="EP352" s="52"/>
      <c r="EQ352" s="52"/>
      <c r="ER352" s="52"/>
      <c r="ES352" s="52"/>
      <c r="ET352" s="52"/>
      <c r="EU352" s="52"/>
      <c r="EV352" s="52"/>
      <c r="EW352" s="52"/>
      <c r="EX352" s="52"/>
      <c r="EY352" s="52"/>
      <c r="EZ352" s="52"/>
      <c r="FA352" s="52"/>
      <c r="FB352" s="52"/>
      <c r="FC352" s="52"/>
      <c r="FD352" s="52"/>
      <c r="FE352" s="52"/>
      <c r="FF352" s="52"/>
      <c r="FG352" s="52"/>
      <c r="FH352" s="52"/>
      <c r="FI352" s="52"/>
      <c r="FJ352" s="52"/>
      <c r="FK352" s="52"/>
      <c r="FL352" s="52"/>
      <c r="FM352" s="52"/>
      <c r="FN352" s="52"/>
      <c r="FO352" s="52"/>
      <c r="FP352" s="52"/>
      <c r="FQ352" s="52"/>
      <c r="FR352" s="52"/>
      <c r="FS352" s="52"/>
      <c r="FT352" s="52"/>
      <c r="FU352" s="52"/>
      <c r="FV352" s="52"/>
      <c r="FW352" s="52"/>
      <c r="FX352" s="52"/>
      <c r="FY352" s="52"/>
      <c r="FZ352" s="52"/>
      <c r="GA352" s="52"/>
      <c r="GB352" s="52"/>
      <c r="GC352" s="52"/>
      <c r="GD352" s="52"/>
      <c r="GE352" s="52"/>
      <c r="GF352" s="52"/>
      <c r="GG352" s="52"/>
      <c r="GH352" s="52"/>
      <c r="GI352" s="52"/>
      <c r="GJ352" s="52"/>
      <c r="GK352" s="52"/>
      <c r="GL352" s="52"/>
      <c r="GM352" s="52"/>
      <c r="GN352" s="52"/>
      <c r="GO352" s="52"/>
      <c r="GP352" s="52"/>
      <c r="GQ352" s="52"/>
      <c r="GR352" s="52"/>
      <c r="GS352" s="52"/>
      <c r="GT352" s="52"/>
      <c r="GU352" s="52"/>
      <c r="GV352" s="52"/>
      <c r="GW352" s="52"/>
      <c r="GX352" s="52"/>
      <c r="GY352" s="52"/>
      <c r="GZ352" s="52"/>
      <c r="HA352" s="52"/>
      <c r="HB352" s="52"/>
      <c r="HC352" s="52"/>
      <c r="HD352" s="52"/>
      <c r="HE352" s="52"/>
      <c r="HF352" s="52"/>
      <c r="HG352" s="52"/>
      <c r="HH352" s="52"/>
      <c r="HI352" s="52"/>
      <c r="HJ352" s="52"/>
      <c r="HK352" s="52"/>
      <c r="HL352" s="52"/>
      <c r="HM352" s="52"/>
      <c r="HN352" s="52"/>
      <c r="HO352" s="52"/>
      <c r="HP352" s="52"/>
      <c r="HQ352" s="52"/>
      <c r="HR352" s="52"/>
      <c r="HS352" s="52"/>
      <c r="HT352" s="52"/>
      <c r="HU352" s="52"/>
      <c r="HV352" s="52"/>
      <c r="HW352" s="52"/>
      <c r="HX352" s="52"/>
      <c r="HY352" s="52"/>
      <c r="HZ352" s="52"/>
      <c r="IA352" s="52"/>
      <c r="IB352" s="52"/>
      <c r="IC352" s="52"/>
      <c r="ID352" s="52"/>
      <c r="IE352" s="52"/>
      <c r="IF352" s="52"/>
      <c r="IG352" s="52"/>
      <c r="IH352" s="52"/>
      <c r="II352" s="52"/>
      <c r="IJ352" s="52"/>
      <c r="IK352" s="52"/>
      <c r="IL352" s="52"/>
      <c r="IM352" s="52"/>
      <c r="IN352" s="52"/>
      <c r="IO352" s="52"/>
      <c r="IP352" s="52"/>
      <c r="IQ352" s="52"/>
      <c r="IR352" s="52"/>
      <c r="IS352" s="52"/>
      <c r="IT352" s="52"/>
      <c r="IU352" s="52"/>
      <c r="IV352" s="52"/>
      <c r="IW352" s="52"/>
      <c r="IX352" s="52"/>
    </row>
    <row r="353" spans="1:258" ht="18" customHeight="1">
      <c r="A353" s="69"/>
      <c r="B353" s="49" t="s">
        <v>258</v>
      </c>
      <c r="C353" s="75" t="s">
        <v>125</v>
      </c>
      <c r="D353" s="116" t="s">
        <v>126</v>
      </c>
      <c r="E353" s="44">
        <v>15520000</v>
      </c>
      <c r="F353" s="44">
        <v>15704460</v>
      </c>
      <c r="G353" s="62">
        <f t="shared" ref="G353:G373" si="43">SUM(F353-E353)</f>
        <v>184460</v>
      </c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52"/>
      <c r="BN353" s="52"/>
      <c r="BO353" s="52"/>
      <c r="BP353" s="52"/>
      <c r="BQ353" s="52"/>
      <c r="BR353" s="52"/>
      <c r="BS353" s="52"/>
      <c r="BT353" s="52"/>
      <c r="BU353" s="52"/>
      <c r="BV353" s="52"/>
      <c r="BW353" s="52"/>
      <c r="BX353" s="52"/>
      <c r="BY353" s="52"/>
      <c r="BZ353" s="52"/>
      <c r="CA353" s="52"/>
      <c r="CB353" s="52"/>
      <c r="CC353" s="52"/>
      <c r="CD353" s="52"/>
      <c r="CE353" s="52"/>
      <c r="CF353" s="52"/>
      <c r="CG353" s="52"/>
      <c r="CH353" s="52"/>
      <c r="CI353" s="52"/>
      <c r="CJ353" s="52"/>
      <c r="CK353" s="52"/>
      <c r="CL353" s="52"/>
      <c r="CM353" s="52"/>
      <c r="CN353" s="52"/>
      <c r="CO353" s="52"/>
      <c r="CP353" s="52"/>
      <c r="CQ353" s="52"/>
      <c r="CR353" s="52"/>
      <c r="CS353" s="52"/>
      <c r="CT353" s="52"/>
      <c r="CU353" s="52"/>
      <c r="CV353" s="52"/>
      <c r="CW353" s="52"/>
      <c r="CX353" s="52"/>
      <c r="CY353" s="52"/>
      <c r="CZ353" s="52"/>
      <c r="DA353" s="52"/>
      <c r="DB353" s="52"/>
      <c r="DC353" s="52"/>
      <c r="DD353" s="52"/>
      <c r="DE353" s="52"/>
      <c r="DF353" s="52"/>
      <c r="DG353" s="52"/>
      <c r="DH353" s="52"/>
      <c r="DI353" s="52"/>
      <c r="DJ353" s="52"/>
      <c r="DK353" s="52"/>
      <c r="DL353" s="52"/>
      <c r="DM353" s="52"/>
      <c r="DN353" s="52"/>
      <c r="DO353" s="52"/>
      <c r="DP353" s="52"/>
      <c r="DQ353" s="52"/>
      <c r="DR353" s="52"/>
      <c r="DS353" s="52"/>
      <c r="DT353" s="52"/>
      <c r="DU353" s="52"/>
      <c r="DV353" s="52"/>
      <c r="DW353" s="52"/>
      <c r="DX353" s="52"/>
      <c r="DY353" s="52"/>
      <c r="DZ353" s="52"/>
      <c r="EA353" s="52"/>
      <c r="EB353" s="52"/>
      <c r="EC353" s="52"/>
      <c r="ED353" s="52"/>
      <c r="EE353" s="52"/>
      <c r="EF353" s="52"/>
      <c r="EG353" s="52"/>
      <c r="EH353" s="52"/>
      <c r="EI353" s="52"/>
      <c r="EJ353" s="52"/>
      <c r="EK353" s="52"/>
      <c r="EL353" s="52"/>
      <c r="EM353" s="52"/>
      <c r="EN353" s="52"/>
      <c r="EO353" s="52"/>
      <c r="EP353" s="52"/>
      <c r="EQ353" s="52"/>
      <c r="ER353" s="52"/>
      <c r="ES353" s="52"/>
      <c r="ET353" s="52"/>
      <c r="EU353" s="52"/>
      <c r="EV353" s="52"/>
      <c r="EW353" s="52"/>
      <c r="EX353" s="52"/>
      <c r="EY353" s="52"/>
      <c r="EZ353" s="52"/>
      <c r="FA353" s="52"/>
      <c r="FB353" s="52"/>
      <c r="FC353" s="52"/>
      <c r="FD353" s="52"/>
      <c r="FE353" s="52"/>
      <c r="FF353" s="52"/>
      <c r="FG353" s="52"/>
      <c r="FH353" s="52"/>
      <c r="FI353" s="52"/>
      <c r="FJ353" s="52"/>
      <c r="FK353" s="52"/>
      <c r="FL353" s="52"/>
      <c r="FM353" s="52"/>
      <c r="FN353" s="52"/>
      <c r="FO353" s="52"/>
      <c r="FP353" s="52"/>
      <c r="FQ353" s="52"/>
      <c r="FR353" s="52"/>
      <c r="FS353" s="52"/>
      <c r="FT353" s="52"/>
      <c r="FU353" s="52"/>
      <c r="FV353" s="52"/>
      <c r="FW353" s="52"/>
      <c r="FX353" s="52"/>
      <c r="FY353" s="52"/>
      <c r="FZ353" s="52"/>
      <c r="GA353" s="52"/>
      <c r="GB353" s="52"/>
      <c r="GC353" s="52"/>
      <c r="GD353" s="52"/>
      <c r="GE353" s="52"/>
      <c r="GF353" s="52"/>
      <c r="GG353" s="52"/>
      <c r="GH353" s="52"/>
      <c r="GI353" s="52"/>
      <c r="GJ353" s="52"/>
      <c r="GK353" s="52"/>
      <c r="GL353" s="52"/>
      <c r="GM353" s="52"/>
      <c r="GN353" s="52"/>
      <c r="GO353" s="52"/>
      <c r="GP353" s="52"/>
      <c r="GQ353" s="52"/>
      <c r="GR353" s="52"/>
      <c r="GS353" s="52"/>
      <c r="GT353" s="52"/>
      <c r="GU353" s="52"/>
      <c r="GV353" s="52"/>
      <c r="GW353" s="52"/>
      <c r="GX353" s="52"/>
      <c r="GY353" s="52"/>
      <c r="GZ353" s="52"/>
      <c r="HA353" s="52"/>
      <c r="HB353" s="52"/>
      <c r="HC353" s="52"/>
      <c r="HD353" s="52"/>
      <c r="HE353" s="52"/>
      <c r="HF353" s="52"/>
      <c r="HG353" s="52"/>
      <c r="HH353" s="52"/>
      <c r="HI353" s="52"/>
      <c r="HJ353" s="52"/>
      <c r="HK353" s="52"/>
      <c r="HL353" s="52"/>
      <c r="HM353" s="52"/>
      <c r="HN353" s="52"/>
      <c r="HO353" s="52"/>
      <c r="HP353" s="52"/>
      <c r="HQ353" s="52"/>
      <c r="HR353" s="52"/>
      <c r="HS353" s="52"/>
      <c r="HT353" s="52"/>
      <c r="HU353" s="52"/>
      <c r="HV353" s="52"/>
      <c r="HW353" s="52"/>
      <c r="HX353" s="52"/>
      <c r="HY353" s="52"/>
      <c r="HZ353" s="52"/>
      <c r="IA353" s="52"/>
      <c r="IB353" s="52"/>
      <c r="IC353" s="52"/>
      <c r="ID353" s="52"/>
      <c r="IE353" s="52"/>
      <c r="IF353" s="52"/>
      <c r="IG353" s="52"/>
      <c r="IH353" s="52"/>
      <c r="II353" s="52"/>
      <c r="IJ353" s="52"/>
      <c r="IK353" s="52"/>
      <c r="IL353" s="52"/>
      <c r="IM353" s="52"/>
      <c r="IN353" s="52"/>
      <c r="IO353" s="52"/>
      <c r="IP353" s="52"/>
      <c r="IQ353" s="52"/>
      <c r="IR353" s="52"/>
      <c r="IS353" s="52"/>
      <c r="IT353" s="52"/>
      <c r="IU353" s="52"/>
      <c r="IV353" s="52"/>
      <c r="IW353" s="52"/>
      <c r="IX353" s="52"/>
    </row>
    <row r="354" spans="1:258" ht="18" customHeight="1">
      <c r="A354" s="69"/>
      <c r="B354" s="50" t="s">
        <v>220</v>
      </c>
      <c r="C354" s="71" t="s">
        <v>48</v>
      </c>
      <c r="D354" s="116" t="s">
        <v>148</v>
      </c>
      <c r="E354" s="44">
        <v>33900000</v>
      </c>
      <c r="F354" s="44">
        <v>18819054</v>
      </c>
      <c r="G354" s="62">
        <f t="shared" si="43"/>
        <v>-15080946</v>
      </c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52"/>
      <c r="BN354" s="52"/>
      <c r="BO354" s="52"/>
      <c r="BP354" s="52"/>
      <c r="BQ354" s="52"/>
      <c r="BR354" s="52"/>
      <c r="BS354" s="52"/>
      <c r="BT354" s="52"/>
      <c r="BU354" s="52"/>
      <c r="BV354" s="52"/>
      <c r="BW354" s="52"/>
      <c r="BX354" s="52"/>
      <c r="BY354" s="52"/>
      <c r="BZ354" s="52"/>
      <c r="CA354" s="52"/>
      <c r="CB354" s="52"/>
      <c r="CC354" s="52"/>
      <c r="CD354" s="52"/>
      <c r="CE354" s="52"/>
      <c r="CF354" s="52"/>
      <c r="CG354" s="52"/>
      <c r="CH354" s="52"/>
      <c r="CI354" s="52"/>
      <c r="CJ354" s="52"/>
      <c r="CK354" s="52"/>
      <c r="CL354" s="52"/>
      <c r="CM354" s="52"/>
      <c r="CN354" s="52"/>
      <c r="CO354" s="52"/>
      <c r="CP354" s="52"/>
      <c r="CQ354" s="52"/>
      <c r="CR354" s="52"/>
      <c r="CS354" s="52"/>
      <c r="CT354" s="52"/>
      <c r="CU354" s="52"/>
      <c r="CV354" s="52"/>
      <c r="CW354" s="52"/>
      <c r="CX354" s="52"/>
      <c r="CY354" s="52"/>
      <c r="CZ354" s="52"/>
      <c r="DA354" s="52"/>
      <c r="DB354" s="52"/>
      <c r="DC354" s="52"/>
      <c r="DD354" s="52"/>
      <c r="DE354" s="52"/>
      <c r="DF354" s="52"/>
      <c r="DG354" s="52"/>
      <c r="DH354" s="52"/>
      <c r="DI354" s="52"/>
      <c r="DJ354" s="52"/>
      <c r="DK354" s="52"/>
      <c r="DL354" s="52"/>
      <c r="DM354" s="52"/>
      <c r="DN354" s="52"/>
      <c r="DO354" s="52"/>
      <c r="DP354" s="52"/>
      <c r="DQ354" s="52"/>
      <c r="DR354" s="52"/>
      <c r="DS354" s="52"/>
      <c r="DT354" s="52"/>
      <c r="DU354" s="52"/>
      <c r="DV354" s="52"/>
      <c r="DW354" s="52"/>
      <c r="DX354" s="52"/>
      <c r="DY354" s="52"/>
      <c r="DZ354" s="52"/>
      <c r="EA354" s="52"/>
      <c r="EB354" s="52"/>
      <c r="EC354" s="52"/>
      <c r="ED354" s="52"/>
      <c r="EE354" s="52"/>
      <c r="EF354" s="52"/>
      <c r="EG354" s="52"/>
      <c r="EH354" s="52"/>
      <c r="EI354" s="52"/>
      <c r="EJ354" s="52"/>
      <c r="EK354" s="52"/>
      <c r="EL354" s="52"/>
      <c r="EM354" s="52"/>
      <c r="EN354" s="52"/>
      <c r="EO354" s="52"/>
      <c r="EP354" s="52"/>
      <c r="EQ354" s="52"/>
      <c r="ER354" s="52"/>
      <c r="ES354" s="52"/>
      <c r="ET354" s="52"/>
      <c r="EU354" s="52"/>
      <c r="EV354" s="52"/>
      <c r="EW354" s="52"/>
      <c r="EX354" s="52"/>
      <c r="EY354" s="52"/>
      <c r="EZ354" s="52"/>
      <c r="FA354" s="52"/>
      <c r="FB354" s="52"/>
      <c r="FC354" s="52"/>
      <c r="FD354" s="52"/>
      <c r="FE354" s="52"/>
      <c r="FF354" s="52"/>
      <c r="FG354" s="52"/>
      <c r="FH354" s="52"/>
      <c r="FI354" s="52"/>
      <c r="FJ354" s="52"/>
      <c r="FK354" s="52"/>
      <c r="FL354" s="52"/>
      <c r="FM354" s="52"/>
      <c r="FN354" s="52"/>
      <c r="FO354" s="52"/>
      <c r="FP354" s="52"/>
      <c r="FQ354" s="52"/>
      <c r="FR354" s="52"/>
      <c r="FS354" s="52"/>
      <c r="FT354" s="52"/>
      <c r="FU354" s="52"/>
      <c r="FV354" s="52"/>
      <c r="FW354" s="52"/>
      <c r="FX354" s="52"/>
      <c r="FY354" s="52"/>
      <c r="FZ354" s="52"/>
      <c r="GA354" s="52"/>
      <c r="GB354" s="52"/>
      <c r="GC354" s="52"/>
      <c r="GD354" s="52"/>
      <c r="GE354" s="52"/>
      <c r="GF354" s="52"/>
      <c r="GG354" s="52"/>
      <c r="GH354" s="52"/>
      <c r="GI354" s="52"/>
      <c r="GJ354" s="52"/>
      <c r="GK354" s="52"/>
      <c r="GL354" s="52"/>
      <c r="GM354" s="52"/>
      <c r="GN354" s="52"/>
      <c r="GO354" s="52"/>
      <c r="GP354" s="52"/>
      <c r="GQ354" s="52"/>
      <c r="GR354" s="52"/>
      <c r="GS354" s="52"/>
      <c r="GT354" s="52"/>
      <c r="GU354" s="52"/>
      <c r="GV354" s="52"/>
      <c r="GW354" s="52"/>
      <c r="GX354" s="52"/>
      <c r="GY354" s="52"/>
      <c r="GZ354" s="52"/>
      <c r="HA354" s="52"/>
      <c r="HB354" s="52"/>
      <c r="HC354" s="52"/>
      <c r="HD354" s="52"/>
      <c r="HE354" s="52"/>
      <c r="HF354" s="52"/>
      <c r="HG354" s="52"/>
      <c r="HH354" s="52"/>
      <c r="HI354" s="52"/>
      <c r="HJ354" s="52"/>
      <c r="HK354" s="52"/>
      <c r="HL354" s="52"/>
      <c r="HM354" s="52"/>
      <c r="HN354" s="52"/>
      <c r="HO354" s="52"/>
      <c r="HP354" s="52"/>
      <c r="HQ354" s="52"/>
      <c r="HR354" s="52"/>
      <c r="HS354" s="52"/>
      <c r="HT354" s="52"/>
      <c r="HU354" s="52"/>
      <c r="HV354" s="52"/>
      <c r="HW354" s="52"/>
      <c r="HX354" s="52"/>
      <c r="HY354" s="52"/>
      <c r="HZ354" s="52"/>
      <c r="IA354" s="52"/>
      <c r="IB354" s="52"/>
      <c r="IC354" s="52"/>
      <c r="ID354" s="52"/>
      <c r="IE354" s="52"/>
      <c r="IF354" s="52"/>
      <c r="IG354" s="52"/>
      <c r="IH354" s="52"/>
      <c r="II354" s="52"/>
      <c r="IJ354" s="52"/>
      <c r="IK354" s="52"/>
      <c r="IL354" s="52"/>
      <c r="IM354" s="52"/>
      <c r="IN354" s="52"/>
      <c r="IO354" s="52"/>
      <c r="IP354" s="52"/>
      <c r="IQ354" s="52"/>
      <c r="IR354" s="52"/>
      <c r="IS354" s="52"/>
      <c r="IT354" s="52"/>
      <c r="IU354" s="52"/>
      <c r="IV354" s="52"/>
      <c r="IW354" s="52"/>
      <c r="IX354" s="52"/>
    </row>
    <row r="355" spans="1:258" ht="18" customHeight="1">
      <c r="A355" s="69"/>
      <c r="B355" s="50" t="s">
        <v>259</v>
      </c>
      <c r="C355" s="71" t="s">
        <v>48</v>
      </c>
      <c r="D355" s="116" t="s">
        <v>260</v>
      </c>
      <c r="E355" s="44">
        <v>10000000</v>
      </c>
      <c r="F355" s="78">
        <v>0</v>
      </c>
      <c r="G355" s="62">
        <f t="shared" si="43"/>
        <v>-10000000</v>
      </c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52"/>
      <c r="BN355" s="52"/>
      <c r="BO355" s="52"/>
      <c r="BP355" s="52"/>
      <c r="BQ355" s="52"/>
      <c r="BR355" s="52"/>
      <c r="BS355" s="52"/>
      <c r="BT355" s="52"/>
      <c r="BU355" s="52"/>
      <c r="BV355" s="52"/>
      <c r="BW355" s="52"/>
      <c r="BX355" s="52"/>
      <c r="BY355" s="52"/>
      <c r="BZ355" s="52"/>
      <c r="CA355" s="52"/>
      <c r="CB355" s="52"/>
      <c r="CC355" s="52"/>
      <c r="CD355" s="52"/>
      <c r="CE355" s="52"/>
      <c r="CF355" s="52"/>
      <c r="CG355" s="52"/>
      <c r="CH355" s="52"/>
      <c r="CI355" s="52"/>
      <c r="CJ355" s="52"/>
      <c r="CK355" s="52"/>
      <c r="CL355" s="52"/>
      <c r="CM355" s="52"/>
      <c r="CN355" s="52"/>
      <c r="CO355" s="52"/>
      <c r="CP355" s="52"/>
      <c r="CQ355" s="52"/>
      <c r="CR355" s="52"/>
      <c r="CS355" s="52"/>
      <c r="CT355" s="52"/>
      <c r="CU355" s="52"/>
      <c r="CV355" s="52"/>
      <c r="CW355" s="52"/>
      <c r="CX355" s="52"/>
      <c r="CY355" s="52"/>
      <c r="CZ355" s="52"/>
      <c r="DA355" s="52"/>
      <c r="DB355" s="52"/>
      <c r="DC355" s="52"/>
      <c r="DD355" s="52"/>
      <c r="DE355" s="52"/>
      <c r="DF355" s="52"/>
      <c r="DG355" s="52"/>
      <c r="DH355" s="52"/>
      <c r="DI355" s="52"/>
      <c r="DJ355" s="52"/>
      <c r="DK355" s="52"/>
      <c r="DL355" s="52"/>
      <c r="DM355" s="52"/>
      <c r="DN355" s="52"/>
      <c r="DO355" s="52"/>
      <c r="DP355" s="52"/>
      <c r="DQ355" s="52"/>
      <c r="DR355" s="52"/>
      <c r="DS355" s="52"/>
      <c r="DT355" s="52"/>
      <c r="DU355" s="52"/>
      <c r="DV355" s="52"/>
      <c r="DW355" s="52"/>
      <c r="DX355" s="52"/>
      <c r="DY355" s="52"/>
      <c r="DZ355" s="52"/>
      <c r="EA355" s="52"/>
      <c r="EB355" s="52"/>
      <c r="EC355" s="52"/>
      <c r="ED355" s="52"/>
      <c r="EE355" s="52"/>
      <c r="EF355" s="52"/>
      <c r="EG355" s="52"/>
      <c r="EH355" s="52"/>
      <c r="EI355" s="52"/>
      <c r="EJ355" s="52"/>
      <c r="EK355" s="52"/>
      <c r="EL355" s="52"/>
      <c r="EM355" s="52"/>
      <c r="EN355" s="52"/>
      <c r="EO355" s="52"/>
      <c r="EP355" s="52"/>
      <c r="EQ355" s="52"/>
      <c r="ER355" s="52"/>
      <c r="ES355" s="52"/>
      <c r="ET355" s="52"/>
      <c r="EU355" s="52"/>
      <c r="EV355" s="52"/>
      <c r="EW355" s="52"/>
      <c r="EX355" s="52"/>
      <c r="EY355" s="52"/>
      <c r="EZ355" s="52"/>
      <c r="FA355" s="52"/>
      <c r="FB355" s="52"/>
      <c r="FC355" s="52"/>
      <c r="FD355" s="52"/>
      <c r="FE355" s="52"/>
      <c r="FF355" s="52"/>
      <c r="FG355" s="52"/>
      <c r="FH355" s="52"/>
      <c r="FI355" s="52"/>
      <c r="FJ355" s="52"/>
      <c r="FK355" s="52"/>
      <c r="FL355" s="52"/>
      <c r="FM355" s="52"/>
      <c r="FN355" s="52"/>
      <c r="FO355" s="52"/>
      <c r="FP355" s="52"/>
      <c r="FQ355" s="52"/>
      <c r="FR355" s="52"/>
      <c r="FS355" s="52"/>
      <c r="FT355" s="52"/>
      <c r="FU355" s="52"/>
      <c r="FV355" s="52"/>
      <c r="FW355" s="52"/>
      <c r="FX355" s="52"/>
      <c r="FY355" s="52"/>
      <c r="FZ355" s="52"/>
      <c r="GA355" s="52"/>
      <c r="GB355" s="52"/>
      <c r="GC355" s="52"/>
      <c r="GD355" s="52"/>
      <c r="GE355" s="52"/>
      <c r="GF355" s="52"/>
      <c r="GG355" s="52"/>
      <c r="GH355" s="52"/>
      <c r="GI355" s="52"/>
      <c r="GJ355" s="52"/>
      <c r="GK355" s="52"/>
      <c r="GL355" s="52"/>
      <c r="GM355" s="52"/>
      <c r="GN355" s="52"/>
      <c r="GO355" s="52"/>
      <c r="GP355" s="52"/>
      <c r="GQ355" s="52"/>
      <c r="GR355" s="52"/>
      <c r="GS355" s="52"/>
      <c r="GT355" s="52"/>
      <c r="GU355" s="52"/>
      <c r="GV355" s="52"/>
      <c r="GW355" s="52"/>
      <c r="GX355" s="52"/>
      <c r="GY355" s="52"/>
      <c r="GZ355" s="52"/>
      <c r="HA355" s="52"/>
      <c r="HB355" s="52"/>
      <c r="HC355" s="52"/>
      <c r="HD355" s="52"/>
      <c r="HE355" s="52"/>
      <c r="HF355" s="52"/>
      <c r="HG355" s="52"/>
      <c r="HH355" s="52"/>
      <c r="HI355" s="52"/>
      <c r="HJ355" s="52"/>
      <c r="HK355" s="52"/>
      <c r="HL355" s="52"/>
      <c r="HM355" s="52"/>
      <c r="HN355" s="52"/>
      <c r="HO355" s="52"/>
      <c r="HP355" s="52"/>
      <c r="HQ355" s="52"/>
      <c r="HR355" s="52"/>
      <c r="HS355" s="52"/>
      <c r="HT355" s="52"/>
      <c r="HU355" s="52"/>
      <c r="HV355" s="52"/>
      <c r="HW355" s="52"/>
      <c r="HX355" s="52"/>
      <c r="HY355" s="52"/>
      <c r="HZ355" s="52"/>
      <c r="IA355" s="52"/>
      <c r="IB355" s="52"/>
      <c r="IC355" s="52"/>
      <c r="ID355" s="52"/>
      <c r="IE355" s="52"/>
      <c r="IF355" s="52"/>
      <c r="IG355" s="52"/>
      <c r="IH355" s="52"/>
      <c r="II355" s="52"/>
      <c r="IJ355" s="52"/>
      <c r="IK355" s="52"/>
      <c r="IL355" s="52"/>
      <c r="IM355" s="52"/>
      <c r="IN355" s="52"/>
      <c r="IO355" s="52"/>
      <c r="IP355" s="52"/>
      <c r="IQ355" s="52"/>
      <c r="IR355" s="52"/>
      <c r="IS355" s="52"/>
      <c r="IT355" s="52"/>
      <c r="IU355" s="52"/>
      <c r="IV355" s="52"/>
      <c r="IW355" s="52"/>
      <c r="IX355" s="52"/>
    </row>
    <row r="356" spans="1:258" ht="18" customHeight="1">
      <c r="A356" s="69"/>
      <c r="B356" s="50" t="s">
        <v>261</v>
      </c>
      <c r="C356" s="71" t="s">
        <v>48</v>
      </c>
      <c r="D356" s="116" t="s">
        <v>262</v>
      </c>
      <c r="E356" s="44">
        <v>1296000</v>
      </c>
      <c r="F356" s="44">
        <v>181500</v>
      </c>
      <c r="G356" s="62">
        <f t="shared" si="43"/>
        <v>-1114500</v>
      </c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52"/>
      <c r="BN356" s="52"/>
      <c r="BO356" s="52"/>
      <c r="BP356" s="52"/>
      <c r="BQ356" s="52"/>
      <c r="BR356" s="52"/>
      <c r="BS356" s="52"/>
      <c r="BT356" s="52"/>
      <c r="BU356" s="52"/>
      <c r="BV356" s="52"/>
      <c r="BW356" s="52"/>
      <c r="BX356" s="52"/>
      <c r="BY356" s="52"/>
      <c r="BZ356" s="52"/>
      <c r="CA356" s="52"/>
      <c r="CB356" s="52"/>
      <c r="CC356" s="52"/>
      <c r="CD356" s="52"/>
      <c r="CE356" s="52"/>
      <c r="CF356" s="52"/>
      <c r="CG356" s="52"/>
      <c r="CH356" s="52"/>
      <c r="CI356" s="52"/>
      <c r="CJ356" s="52"/>
      <c r="CK356" s="52"/>
      <c r="CL356" s="52"/>
      <c r="CM356" s="52"/>
      <c r="CN356" s="52"/>
      <c r="CO356" s="52"/>
      <c r="CP356" s="52"/>
      <c r="CQ356" s="52"/>
      <c r="CR356" s="52"/>
      <c r="CS356" s="52"/>
      <c r="CT356" s="52"/>
      <c r="CU356" s="52"/>
      <c r="CV356" s="52"/>
      <c r="CW356" s="52"/>
      <c r="CX356" s="52"/>
      <c r="CY356" s="52"/>
      <c r="CZ356" s="52"/>
      <c r="DA356" s="52"/>
      <c r="DB356" s="52"/>
      <c r="DC356" s="52"/>
      <c r="DD356" s="52"/>
      <c r="DE356" s="52"/>
      <c r="DF356" s="52"/>
      <c r="DG356" s="52"/>
      <c r="DH356" s="52"/>
      <c r="DI356" s="52"/>
      <c r="DJ356" s="52"/>
      <c r="DK356" s="52"/>
      <c r="DL356" s="52"/>
      <c r="DM356" s="52"/>
      <c r="DN356" s="52"/>
      <c r="DO356" s="52"/>
      <c r="DP356" s="52"/>
      <c r="DQ356" s="52"/>
      <c r="DR356" s="52"/>
      <c r="DS356" s="52"/>
      <c r="DT356" s="52"/>
      <c r="DU356" s="52"/>
      <c r="DV356" s="52"/>
      <c r="DW356" s="52"/>
      <c r="DX356" s="52"/>
      <c r="DY356" s="52"/>
      <c r="DZ356" s="52"/>
      <c r="EA356" s="52"/>
      <c r="EB356" s="52"/>
      <c r="EC356" s="52"/>
      <c r="ED356" s="52"/>
      <c r="EE356" s="52"/>
      <c r="EF356" s="52"/>
      <c r="EG356" s="52"/>
      <c r="EH356" s="52"/>
      <c r="EI356" s="52"/>
      <c r="EJ356" s="52"/>
      <c r="EK356" s="52"/>
      <c r="EL356" s="52"/>
      <c r="EM356" s="52"/>
      <c r="EN356" s="52"/>
      <c r="EO356" s="52"/>
      <c r="EP356" s="52"/>
      <c r="EQ356" s="52"/>
      <c r="ER356" s="52"/>
      <c r="ES356" s="52"/>
      <c r="ET356" s="52"/>
      <c r="EU356" s="52"/>
      <c r="EV356" s="52"/>
      <c r="EW356" s="52"/>
      <c r="EX356" s="52"/>
      <c r="EY356" s="52"/>
      <c r="EZ356" s="52"/>
      <c r="FA356" s="52"/>
      <c r="FB356" s="52"/>
      <c r="FC356" s="52"/>
      <c r="FD356" s="52"/>
      <c r="FE356" s="52"/>
      <c r="FF356" s="52"/>
      <c r="FG356" s="52"/>
      <c r="FH356" s="52"/>
      <c r="FI356" s="52"/>
      <c r="FJ356" s="52"/>
      <c r="FK356" s="52"/>
      <c r="FL356" s="52"/>
      <c r="FM356" s="52"/>
      <c r="FN356" s="52"/>
      <c r="FO356" s="52"/>
      <c r="FP356" s="52"/>
      <c r="FQ356" s="52"/>
      <c r="FR356" s="52"/>
      <c r="FS356" s="52"/>
      <c r="FT356" s="52"/>
      <c r="FU356" s="52"/>
      <c r="FV356" s="52"/>
      <c r="FW356" s="52"/>
      <c r="FX356" s="52"/>
      <c r="FY356" s="52"/>
      <c r="FZ356" s="52"/>
      <c r="GA356" s="52"/>
      <c r="GB356" s="52"/>
      <c r="GC356" s="52"/>
      <c r="GD356" s="52"/>
      <c r="GE356" s="52"/>
      <c r="GF356" s="52"/>
      <c r="GG356" s="52"/>
      <c r="GH356" s="52"/>
      <c r="GI356" s="52"/>
      <c r="GJ356" s="52"/>
      <c r="GK356" s="52"/>
      <c r="GL356" s="52"/>
      <c r="GM356" s="52"/>
      <c r="GN356" s="52"/>
      <c r="GO356" s="52"/>
      <c r="GP356" s="52"/>
      <c r="GQ356" s="52"/>
      <c r="GR356" s="52"/>
      <c r="GS356" s="52"/>
      <c r="GT356" s="52"/>
      <c r="GU356" s="52"/>
      <c r="GV356" s="52"/>
      <c r="GW356" s="52"/>
      <c r="GX356" s="52"/>
      <c r="GY356" s="52"/>
      <c r="GZ356" s="52"/>
      <c r="HA356" s="52"/>
      <c r="HB356" s="52"/>
      <c r="HC356" s="52"/>
      <c r="HD356" s="52"/>
      <c r="HE356" s="52"/>
      <c r="HF356" s="52"/>
      <c r="HG356" s="52"/>
      <c r="HH356" s="52"/>
      <c r="HI356" s="52"/>
      <c r="HJ356" s="52"/>
      <c r="HK356" s="52"/>
      <c r="HL356" s="52"/>
      <c r="HM356" s="52"/>
      <c r="HN356" s="52"/>
      <c r="HO356" s="52"/>
      <c r="HP356" s="52"/>
      <c r="HQ356" s="52"/>
      <c r="HR356" s="52"/>
      <c r="HS356" s="52"/>
      <c r="HT356" s="52"/>
      <c r="HU356" s="52"/>
      <c r="HV356" s="52"/>
      <c r="HW356" s="52"/>
      <c r="HX356" s="52"/>
      <c r="HY356" s="52"/>
      <c r="HZ356" s="52"/>
      <c r="IA356" s="52"/>
      <c r="IB356" s="52"/>
      <c r="IC356" s="52"/>
      <c r="ID356" s="52"/>
      <c r="IE356" s="52"/>
      <c r="IF356" s="52"/>
      <c r="IG356" s="52"/>
      <c r="IH356" s="52"/>
      <c r="II356" s="52"/>
      <c r="IJ356" s="52"/>
      <c r="IK356" s="52"/>
      <c r="IL356" s="52"/>
      <c r="IM356" s="52"/>
      <c r="IN356" s="52"/>
      <c r="IO356" s="52"/>
      <c r="IP356" s="52"/>
      <c r="IQ356" s="52"/>
      <c r="IR356" s="52"/>
      <c r="IS356" s="52"/>
      <c r="IT356" s="52"/>
      <c r="IU356" s="52"/>
      <c r="IV356" s="52"/>
      <c r="IW356" s="52"/>
      <c r="IX356" s="52"/>
    </row>
    <row r="357" spans="1:258" ht="18" customHeight="1">
      <c r="A357" s="69"/>
      <c r="B357" s="50" t="s">
        <v>263</v>
      </c>
      <c r="C357" s="71" t="s">
        <v>48</v>
      </c>
      <c r="D357" s="116" t="s">
        <v>264</v>
      </c>
      <c r="E357" s="44">
        <v>3600000</v>
      </c>
      <c r="F357" s="44">
        <v>1488200</v>
      </c>
      <c r="G357" s="62">
        <f t="shared" si="43"/>
        <v>-2111800</v>
      </c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52"/>
      <c r="BN357" s="52"/>
      <c r="BO357" s="52"/>
      <c r="BP357" s="52"/>
      <c r="BQ357" s="52"/>
      <c r="BR357" s="52"/>
      <c r="BS357" s="52"/>
      <c r="BT357" s="52"/>
      <c r="BU357" s="52"/>
      <c r="BV357" s="52"/>
      <c r="BW357" s="52"/>
      <c r="BX357" s="52"/>
      <c r="BY357" s="52"/>
      <c r="BZ357" s="52"/>
      <c r="CA357" s="52"/>
      <c r="CB357" s="52"/>
      <c r="CC357" s="52"/>
      <c r="CD357" s="52"/>
      <c r="CE357" s="52"/>
      <c r="CF357" s="52"/>
      <c r="CG357" s="52"/>
      <c r="CH357" s="52"/>
      <c r="CI357" s="52"/>
      <c r="CJ357" s="52"/>
      <c r="CK357" s="52"/>
      <c r="CL357" s="52"/>
      <c r="CM357" s="52"/>
      <c r="CN357" s="52"/>
      <c r="CO357" s="52"/>
      <c r="CP357" s="52"/>
      <c r="CQ357" s="52"/>
      <c r="CR357" s="52"/>
      <c r="CS357" s="52"/>
      <c r="CT357" s="52"/>
      <c r="CU357" s="52"/>
      <c r="CV357" s="52"/>
      <c r="CW357" s="52"/>
      <c r="CX357" s="52"/>
      <c r="CY357" s="52"/>
      <c r="CZ357" s="52"/>
      <c r="DA357" s="52"/>
      <c r="DB357" s="52"/>
      <c r="DC357" s="52"/>
      <c r="DD357" s="52"/>
      <c r="DE357" s="52"/>
      <c r="DF357" s="52"/>
      <c r="DG357" s="52"/>
      <c r="DH357" s="52"/>
      <c r="DI357" s="52"/>
      <c r="DJ357" s="52"/>
      <c r="DK357" s="52"/>
      <c r="DL357" s="52"/>
      <c r="DM357" s="52"/>
      <c r="DN357" s="52"/>
      <c r="DO357" s="52"/>
      <c r="DP357" s="52"/>
      <c r="DQ357" s="52"/>
      <c r="DR357" s="52"/>
      <c r="DS357" s="52"/>
      <c r="DT357" s="52"/>
      <c r="DU357" s="52"/>
      <c r="DV357" s="52"/>
      <c r="DW357" s="52"/>
      <c r="DX357" s="52"/>
      <c r="DY357" s="52"/>
      <c r="DZ357" s="52"/>
      <c r="EA357" s="52"/>
      <c r="EB357" s="52"/>
      <c r="EC357" s="52"/>
      <c r="ED357" s="52"/>
      <c r="EE357" s="52"/>
      <c r="EF357" s="52"/>
      <c r="EG357" s="52"/>
      <c r="EH357" s="52"/>
      <c r="EI357" s="52"/>
      <c r="EJ357" s="52"/>
      <c r="EK357" s="52"/>
      <c r="EL357" s="52"/>
      <c r="EM357" s="52"/>
      <c r="EN357" s="52"/>
      <c r="EO357" s="52"/>
      <c r="EP357" s="52"/>
      <c r="EQ357" s="52"/>
      <c r="ER357" s="52"/>
      <c r="ES357" s="52"/>
      <c r="ET357" s="52"/>
      <c r="EU357" s="52"/>
      <c r="EV357" s="52"/>
      <c r="EW357" s="52"/>
      <c r="EX357" s="52"/>
      <c r="EY357" s="52"/>
      <c r="EZ357" s="52"/>
      <c r="FA357" s="52"/>
      <c r="FB357" s="52"/>
      <c r="FC357" s="52"/>
      <c r="FD357" s="52"/>
      <c r="FE357" s="52"/>
      <c r="FF357" s="52"/>
      <c r="FG357" s="52"/>
      <c r="FH357" s="52"/>
      <c r="FI357" s="52"/>
      <c r="FJ357" s="52"/>
      <c r="FK357" s="52"/>
      <c r="FL357" s="52"/>
      <c r="FM357" s="52"/>
      <c r="FN357" s="52"/>
      <c r="FO357" s="52"/>
      <c r="FP357" s="52"/>
      <c r="FQ357" s="52"/>
      <c r="FR357" s="52"/>
      <c r="FS357" s="52"/>
      <c r="FT357" s="52"/>
      <c r="FU357" s="52"/>
      <c r="FV357" s="52"/>
      <c r="FW357" s="52"/>
      <c r="FX357" s="52"/>
      <c r="FY357" s="52"/>
      <c r="FZ357" s="52"/>
      <c r="GA357" s="52"/>
      <c r="GB357" s="52"/>
      <c r="GC357" s="52"/>
      <c r="GD357" s="52"/>
      <c r="GE357" s="52"/>
      <c r="GF357" s="52"/>
      <c r="GG357" s="52"/>
      <c r="GH357" s="52"/>
      <c r="GI357" s="52"/>
      <c r="GJ357" s="52"/>
      <c r="GK357" s="52"/>
      <c r="GL357" s="52"/>
      <c r="GM357" s="52"/>
      <c r="GN357" s="52"/>
      <c r="GO357" s="52"/>
      <c r="GP357" s="52"/>
      <c r="GQ357" s="52"/>
      <c r="GR357" s="52"/>
      <c r="GS357" s="52"/>
      <c r="GT357" s="52"/>
      <c r="GU357" s="52"/>
      <c r="GV357" s="52"/>
      <c r="GW357" s="52"/>
      <c r="GX357" s="52"/>
      <c r="GY357" s="52"/>
      <c r="GZ357" s="52"/>
      <c r="HA357" s="52"/>
      <c r="HB357" s="52"/>
      <c r="HC357" s="52"/>
      <c r="HD357" s="52"/>
      <c r="HE357" s="52"/>
      <c r="HF357" s="52"/>
      <c r="HG357" s="52"/>
      <c r="HH357" s="52"/>
      <c r="HI357" s="52"/>
      <c r="HJ357" s="52"/>
      <c r="HK357" s="52"/>
      <c r="HL357" s="52"/>
      <c r="HM357" s="52"/>
      <c r="HN357" s="52"/>
      <c r="HO357" s="52"/>
      <c r="HP357" s="52"/>
      <c r="HQ357" s="52"/>
      <c r="HR357" s="52"/>
      <c r="HS357" s="52"/>
      <c r="HT357" s="52"/>
      <c r="HU357" s="52"/>
      <c r="HV357" s="52"/>
      <c r="HW357" s="52"/>
      <c r="HX357" s="52"/>
      <c r="HY357" s="52"/>
      <c r="HZ357" s="52"/>
      <c r="IA357" s="52"/>
      <c r="IB357" s="52"/>
      <c r="IC357" s="52"/>
      <c r="ID357" s="52"/>
      <c r="IE357" s="52"/>
      <c r="IF357" s="52"/>
      <c r="IG357" s="52"/>
      <c r="IH357" s="52"/>
      <c r="II357" s="52"/>
      <c r="IJ357" s="52"/>
      <c r="IK357" s="52"/>
      <c r="IL357" s="52"/>
      <c r="IM357" s="52"/>
      <c r="IN357" s="52"/>
      <c r="IO357" s="52"/>
      <c r="IP357" s="52"/>
      <c r="IQ357" s="52"/>
      <c r="IR357" s="52"/>
      <c r="IS357" s="52"/>
      <c r="IT357" s="52"/>
      <c r="IU357" s="52"/>
      <c r="IV357" s="52"/>
      <c r="IW357" s="52"/>
      <c r="IX357" s="52"/>
    </row>
    <row r="358" spans="1:258" ht="18" customHeight="1">
      <c r="A358" s="69"/>
      <c r="B358" s="49" t="s">
        <v>265</v>
      </c>
      <c r="C358" s="72" t="s">
        <v>48</v>
      </c>
      <c r="D358" s="116" t="s">
        <v>266</v>
      </c>
      <c r="E358" s="44">
        <v>8400000</v>
      </c>
      <c r="F358" s="44">
        <v>9555400</v>
      </c>
      <c r="G358" s="62">
        <f t="shared" si="43"/>
        <v>1155400</v>
      </c>
      <c r="H358" s="56">
        <f>SUM(F358:F360)</f>
        <v>11030822</v>
      </c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52"/>
      <c r="BN358" s="52"/>
      <c r="BO358" s="52"/>
      <c r="BP358" s="52"/>
      <c r="BQ358" s="52"/>
      <c r="BR358" s="52"/>
      <c r="BS358" s="52"/>
      <c r="BT358" s="52"/>
      <c r="BU358" s="52"/>
      <c r="BV358" s="52"/>
      <c r="BW358" s="52"/>
      <c r="BX358" s="52"/>
      <c r="BY358" s="52"/>
      <c r="BZ358" s="52"/>
      <c r="CA358" s="52"/>
      <c r="CB358" s="52"/>
      <c r="CC358" s="52"/>
      <c r="CD358" s="52"/>
      <c r="CE358" s="52"/>
      <c r="CF358" s="52"/>
      <c r="CG358" s="52"/>
      <c r="CH358" s="52"/>
      <c r="CI358" s="52"/>
      <c r="CJ358" s="52"/>
      <c r="CK358" s="52"/>
      <c r="CL358" s="52"/>
      <c r="CM358" s="52"/>
      <c r="CN358" s="52"/>
      <c r="CO358" s="52"/>
      <c r="CP358" s="52"/>
      <c r="CQ358" s="52"/>
      <c r="CR358" s="52"/>
      <c r="CS358" s="52"/>
      <c r="CT358" s="52"/>
      <c r="CU358" s="52"/>
      <c r="CV358" s="52"/>
      <c r="CW358" s="52"/>
      <c r="CX358" s="52"/>
      <c r="CY358" s="52"/>
      <c r="CZ358" s="52"/>
      <c r="DA358" s="52"/>
      <c r="DB358" s="52"/>
      <c r="DC358" s="52"/>
      <c r="DD358" s="52"/>
      <c r="DE358" s="52"/>
      <c r="DF358" s="52"/>
      <c r="DG358" s="52"/>
      <c r="DH358" s="52"/>
      <c r="DI358" s="52"/>
      <c r="DJ358" s="52"/>
      <c r="DK358" s="52"/>
      <c r="DL358" s="52"/>
      <c r="DM358" s="52"/>
      <c r="DN358" s="52"/>
      <c r="DO358" s="52"/>
      <c r="DP358" s="52"/>
      <c r="DQ358" s="52"/>
      <c r="DR358" s="52"/>
      <c r="DS358" s="52"/>
      <c r="DT358" s="52"/>
      <c r="DU358" s="52"/>
      <c r="DV358" s="52"/>
      <c r="DW358" s="52"/>
      <c r="DX358" s="52"/>
      <c r="DY358" s="52"/>
      <c r="DZ358" s="52"/>
      <c r="EA358" s="52"/>
      <c r="EB358" s="52"/>
      <c r="EC358" s="52"/>
      <c r="ED358" s="52"/>
      <c r="EE358" s="52"/>
      <c r="EF358" s="52"/>
      <c r="EG358" s="52"/>
      <c r="EH358" s="52"/>
      <c r="EI358" s="52"/>
      <c r="EJ358" s="52"/>
      <c r="EK358" s="52"/>
      <c r="EL358" s="52"/>
      <c r="EM358" s="52"/>
      <c r="EN358" s="52"/>
      <c r="EO358" s="52"/>
      <c r="EP358" s="52"/>
      <c r="EQ358" s="52"/>
      <c r="ER358" s="52"/>
      <c r="ES358" s="52"/>
      <c r="ET358" s="52"/>
      <c r="EU358" s="52"/>
      <c r="EV358" s="52"/>
      <c r="EW358" s="52"/>
      <c r="EX358" s="52"/>
      <c r="EY358" s="52"/>
      <c r="EZ358" s="52"/>
      <c r="FA358" s="52"/>
      <c r="FB358" s="52"/>
      <c r="FC358" s="52"/>
      <c r="FD358" s="52"/>
      <c r="FE358" s="52"/>
      <c r="FF358" s="52"/>
      <c r="FG358" s="52"/>
      <c r="FH358" s="52"/>
      <c r="FI358" s="52"/>
      <c r="FJ358" s="52"/>
      <c r="FK358" s="52"/>
      <c r="FL358" s="52"/>
      <c r="FM358" s="52"/>
      <c r="FN358" s="52"/>
      <c r="FO358" s="52"/>
      <c r="FP358" s="52"/>
      <c r="FQ358" s="52"/>
      <c r="FR358" s="52"/>
      <c r="FS358" s="52"/>
      <c r="FT358" s="52"/>
      <c r="FU358" s="52"/>
      <c r="FV358" s="52"/>
      <c r="FW358" s="52"/>
      <c r="FX358" s="52"/>
      <c r="FY358" s="52"/>
      <c r="FZ358" s="52"/>
      <c r="GA358" s="52"/>
      <c r="GB358" s="52"/>
      <c r="GC358" s="52"/>
      <c r="GD358" s="52"/>
      <c r="GE358" s="52"/>
      <c r="GF358" s="52"/>
      <c r="GG358" s="52"/>
      <c r="GH358" s="52"/>
      <c r="GI358" s="52"/>
      <c r="GJ358" s="52"/>
      <c r="GK358" s="52"/>
      <c r="GL358" s="52"/>
      <c r="GM358" s="52"/>
      <c r="GN358" s="52"/>
      <c r="GO358" s="52"/>
      <c r="GP358" s="52"/>
      <c r="GQ358" s="52"/>
      <c r="GR358" s="52"/>
      <c r="GS358" s="52"/>
      <c r="GT358" s="52"/>
      <c r="GU358" s="52"/>
      <c r="GV358" s="52"/>
      <c r="GW358" s="52"/>
      <c r="GX358" s="52"/>
      <c r="GY358" s="52"/>
      <c r="GZ358" s="52"/>
      <c r="HA358" s="52"/>
      <c r="HB358" s="52"/>
      <c r="HC358" s="52"/>
      <c r="HD358" s="52"/>
      <c r="HE358" s="52"/>
      <c r="HF358" s="52"/>
      <c r="HG358" s="52"/>
      <c r="HH358" s="52"/>
      <c r="HI358" s="52"/>
      <c r="HJ358" s="52"/>
      <c r="HK358" s="52"/>
      <c r="HL358" s="52"/>
      <c r="HM358" s="52"/>
      <c r="HN358" s="52"/>
      <c r="HO358" s="52"/>
      <c r="HP358" s="52"/>
      <c r="HQ358" s="52"/>
      <c r="HR358" s="52"/>
      <c r="HS358" s="52"/>
      <c r="HT358" s="52"/>
      <c r="HU358" s="52"/>
      <c r="HV358" s="52"/>
      <c r="HW358" s="52"/>
      <c r="HX358" s="52"/>
      <c r="HY358" s="52"/>
      <c r="HZ358" s="52"/>
      <c r="IA358" s="52"/>
      <c r="IB358" s="52"/>
      <c r="IC358" s="52"/>
      <c r="ID358" s="52"/>
      <c r="IE358" s="52"/>
      <c r="IF358" s="52"/>
      <c r="IG358" s="52"/>
      <c r="IH358" s="52"/>
      <c r="II358" s="52"/>
      <c r="IJ358" s="52"/>
      <c r="IK358" s="52"/>
      <c r="IL358" s="52"/>
      <c r="IM358" s="52"/>
      <c r="IN358" s="52"/>
      <c r="IO358" s="52"/>
      <c r="IP358" s="52"/>
      <c r="IQ358" s="52"/>
      <c r="IR358" s="52"/>
      <c r="IS358" s="52"/>
      <c r="IT358" s="52"/>
      <c r="IU358" s="52"/>
      <c r="IV358" s="52"/>
      <c r="IW358" s="52"/>
      <c r="IX358" s="52"/>
    </row>
    <row r="359" spans="1:258" ht="18" customHeight="1">
      <c r="A359" s="69"/>
      <c r="B359" s="131"/>
      <c r="C359" s="129"/>
      <c r="D359" s="116" t="s">
        <v>267</v>
      </c>
      <c r="E359" s="44">
        <v>1200000</v>
      </c>
      <c r="F359" s="44">
        <v>1276013</v>
      </c>
      <c r="G359" s="62">
        <f t="shared" si="43"/>
        <v>76013</v>
      </c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52"/>
      <c r="BN359" s="52"/>
      <c r="BO359" s="52"/>
      <c r="BP359" s="52"/>
      <c r="BQ359" s="52"/>
      <c r="BR359" s="52"/>
      <c r="BS359" s="52"/>
      <c r="BT359" s="52"/>
      <c r="BU359" s="52"/>
      <c r="BV359" s="52"/>
      <c r="BW359" s="52"/>
      <c r="BX359" s="52"/>
      <c r="BY359" s="52"/>
      <c r="BZ359" s="52"/>
      <c r="CA359" s="52"/>
      <c r="CB359" s="52"/>
      <c r="CC359" s="52"/>
      <c r="CD359" s="52"/>
      <c r="CE359" s="52"/>
      <c r="CF359" s="52"/>
      <c r="CG359" s="52"/>
      <c r="CH359" s="52"/>
      <c r="CI359" s="52"/>
      <c r="CJ359" s="52"/>
      <c r="CK359" s="52"/>
      <c r="CL359" s="52"/>
      <c r="CM359" s="52"/>
      <c r="CN359" s="52"/>
      <c r="CO359" s="52"/>
      <c r="CP359" s="52"/>
      <c r="CQ359" s="52"/>
      <c r="CR359" s="52"/>
      <c r="CS359" s="52"/>
      <c r="CT359" s="52"/>
      <c r="CU359" s="52"/>
      <c r="CV359" s="52"/>
      <c r="CW359" s="52"/>
      <c r="CX359" s="52"/>
      <c r="CY359" s="52"/>
      <c r="CZ359" s="52"/>
      <c r="DA359" s="52"/>
      <c r="DB359" s="52"/>
      <c r="DC359" s="52"/>
      <c r="DD359" s="52"/>
      <c r="DE359" s="52"/>
      <c r="DF359" s="52"/>
      <c r="DG359" s="52"/>
      <c r="DH359" s="52"/>
      <c r="DI359" s="52"/>
      <c r="DJ359" s="52"/>
      <c r="DK359" s="52"/>
      <c r="DL359" s="52"/>
      <c r="DM359" s="52"/>
      <c r="DN359" s="52"/>
      <c r="DO359" s="52"/>
      <c r="DP359" s="52"/>
      <c r="DQ359" s="52"/>
      <c r="DR359" s="52"/>
      <c r="DS359" s="52"/>
      <c r="DT359" s="52"/>
      <c r="DU359" s="52"/>
      <c r="DV359" s="52"/>
      <c r="DW359" s="52"/>
      <c r="DX359" s="52"/>
      <c r="DY359" s="52"/>
      <c r="DZ359" s="52"/>
      <c r="EA359" s="52"/>
      <c r="EB359" s="52"/>
      <c r="EC359" s="52"/>
      <c r="ED359" s="52"/>
      <c r="EE359" s="52"/>
      <c r="EF359" s="52"/>
      <c r="EG359" s="52"/>
      <c r="EH359" s="52"/>
      <c r="EI359" s="52"/>
      <c r="EJ359" s="52"/>
      <c r="EK359" s="52"/>
      <c r="EL359" s="52"/>
      <c r="EM359" s="52"/>
      <c r="EN359" s="52"/>
      <c r="EO359" s="52"/>
      <c r="EP359" s="52"/>
      <c r="EQ359" s="52"/>
      <c r="ER359" s="52"/>
      <c r="ES359" s="52"/>
      <c r="ET359" s="52"/>
      <c r="EU359" s="52"/>
      <c r="EV359" s="52"/>
      <c r="EW359" s="52"/>
      <c r="EX359" s="52"/>
      <c r="EY359" s="52"/>
      <c r="EZ359" s="52"/>
      <c r="FA359" s="52"/>
      <c r="FB359" s="52"/>
      <c r="FC359" s="52"/>
      <c r="FD359" s="52"/>
      <c r="FE359" s="52"/>
      <c r="FF359" s="52"/>
      <c r="FG359" s="52"/>
      <c r="FH359" s="52"/>
      <c r="FI359" s="52"/>
      <c r="FJ359" s="52"/>
      <c r="FK359" s="52"/>
      <c r="FL359" s="52"/>
      <c r="FM359" s="52"/>
      <c r="FN359" s="52"/>
      <c r="FO359" s="52"/>
      <c r="FP359" s="52"/>
      <c r="FQ359" s="52"/>
      <c r="FR359" s="52"/>
      <c r="FS359" s="52"/>
      <c r="FT359" s="52"/>
      <c r="FU359" s="52"/>
      <c r="FV359" s="52"/>
      <c r="FW359" s="52"/>
      <c r="FX359" s="52"/>
      <c r="FY359" s="52"/>
      <c r="FZ359" s="52"/>
      <c r="GA359" s="52"/>
      <c r="GB359" s="52"/>
      <c r="GC359" s="52"/>
      <c r="GD359" s="52"/>
      <c r="GE359" s="52"/>
      <c r="GF359" s="52"/>
      <c r="GG359" s="52"/>
      <c r="GH359" s="52"/>
      <c r="GI359" s="52"/>
      <c r="GJ359" s="52"/>
      <c r="GK359" s="52"/>
      <c r="GL359" s="52"/>
      <c r="GM359" s="52"/>
      <c r="GN359" s="52"/>
      <c r="GO359" s="52"/>
      <c r="GP359" s="52"/>
      <c r="GQ359" s="52"/>
      <c r="GR359" s="52"/>
      <c r="GS359" s="52"/>
      <c r="GT359" s="52"/>
      <c r="GU359" s="52"/>
      <c r="GV359" s="52"/>
      <c r="GW359" s="52"/>
      <c r="GX359" s="52"/>
      <c r="GY359" s="52"/>
      <c r="GZ359" s="52"/>
      <c r="HA359" s="52"/>
      <c r="HB359" s="52"/>
      <c r="HC359" s="52"/>
      <c r="HD359" s="52"/>
      <c r="HE359" s="52"/>
      <c r="HF359" s="52"/>
      <c r="HG359" s="52"/>
      <c r="HH359" s="52"/>
      <c r="HI359" s="52"/>
      <c r="HJ359" s="52"/>
      <c r="HK359" s="52"/>
      <c r="HL359" s="52"/>
      <c r="HM359" s="52"/>
      <c r="HN359" s="52"/>
      <c r="HO359" s="52"/>
      <c r="HP359" s="52"/>
      <c r="HQ359" s="52"/>
      <c r="HR359" s="52"/>
      <c r="HS359" s="52"/>
      <c r="HT359" s="52"/>
      <c r="HU359" s="52"/>
      <c r="HV359" s="52"/>
      <c r="HW359" s="52"/>
      <c r="HX359" s="52"/>
      <c r="HY359" s="52"/>
      <c r="HZ359" s="52"/>
      <c r="IA359" s="52"/>
      <c r="IB359" s="52"/>
      <c r="IC359" s="52"/>
      <c r="ID359" s="52"/>
      <c r="IE359" s="52"/>
      <c r="IF359" s="52"/>
      <c r="IG359" s="52"/>
      <c r="IH359" s="52"/>
      <c r="II359" s="52"/>
      <c r="IJ359" s="52"/>
      <c r="IK359" s="52"/>
      <c r="IL359" s="52"/>
      <c r="IM359" s="52"/>
      <c r="IN359" s="52"/>
      <c r="IO359" s="52"/>
      <c r="IP359" s="52"/>
      <c r="IQ359" s="52"/>
      <c r="IR359" s="52"/>
      <c r="IS359" s="52"/>
      <c r="IT359" s="52"/>
      <c r="IU359" s="52"/>
      <c r="IV359" s="52"/>
      <c r="IW359" s="52"/>
      <c r="IX359" s="52"/>
    </row>
    <row r="360" spans="1:258" ht="18" customHeight="1">
      <c r="A360" s="131"/>
      <c r="B360" s="112"/>
      <c r="C360" s="73"/>
      <c r="D360" s="116" t="s">
        <v>390</v>
      </c>
      <c r="E360" s="44">
        <v>0</v>
      </c>
      <c r="F360" s="44">
        <v>199409</v>
      </c>
      <c r="G360" s="62">
        <f t="shared" ref="G360" si="44">SUM(F360-E360)</f>
        <v>199409</v>
      </c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52"/>
      <c r="BN360" s="52"/>
      <c r="BO360" s="52"/>
      <c r="BP360" s="52"/>
      <c r="BQ360" s="52"/>
      <c r="BR360" s="52"/>
      <c r="BS360" s="52"/>
      <c r="BT360" s="52"/>
      <c r="BU360" s="52"/>
      <c r="BV360" s="52"/>
      <c r="BW360" s="52"/>
      <c r="BX360" s="52"/>
      <c r="BY360" s="52"/>
      <c r="BZ360" s="52"/>
      <c r="CA360" s="52"/>
      <c r="CB360" s="52"/>
      <c r="CC360" s="52"/>
      <c r="CD360" s="52"/>
      <c r="CE360" s="52"/>
      <c r="CF360" s="52"/>
      <c r="CG360" s="52"/>
      <c r="CH360" s="52"/>
      <c r="CI360" s="52"/>
      <c r="CJ360" s="52"/>
      <c r="CK360" s="52"/>
      <c r="CL360" s="52"/>
      <c r="CM360" s="52"/>
      <c r="CN360" s="52"/>
      <c r="CO360" s="52"/>
      <c r="CP360" s="52"/>
      <c r="CQ360" s="52"/>
      <c r="CR360" s="52"/>
      <c r="CS360" s="52"/>
      <c r="CT360" s="52"/>
      <c r="CU360" s="52"/>
      <c r="CV360" s="52"/>
      <c r="CW360" s="52"/>
      <c r="CX360" s="52"/>
      <c r="CY360" s="52"/>
      <c r="CZ360" s="52"/>
      <c r="DA360" s="52"/>
      <c r="DB360" s="52"/>
      <c r="DC360" s="52"/>
      <c r="DD360" s="52"/>
      <c r="DE360" s="52"/>
      <c r="DF360" s="52"/>
      <c r="DG360" s="52"/>
      <c r="DH360" s="52"/>
      <c r="DI360" s="52"/>
      <c r="DJ360" s="52"/>
      <c r="DK360" s="52"/>
      <c r="DL360" s="52"/>
      <c r="DM360" s="52"/>
      <c r="DN360" s="52"/>
      <c r="DO360" s="52"/>
      <c r="DP360" s="52"/>
      <c r="DQ360" s="52"/>
      <c r="DR360" s="52"/>
      <c r="DS360" s="52"/>
      <c r="DT360" s="52"/>
      <c r="DU360" s="52"/>
      <c r="DV360" s="52"/>
      <c r="DW360" s="52"/>
      <c r="DX360" s="52"/>
      <c r="DY360" s="52"/>
      <c r="DZ360" s="52"/>
      <c r="EA360" s="52"/>
      <c r="EB360" s="52"/>
      <c r="EC360" s="52"/>
      <c r="ED360" s="52"/>
      <c r="EE360" s="52"/>
      <c r="EF360" s="52"/>
      <c r="EG360" s="52"/>
      <c r="EH360" s="52"/>
      <c r="EI360" s="52"/>
      <c r="EJ360" s="52"/>
      <c r="EK360" s="52"/>
      <c r="EL360" s="52"/>
      <c r="EM360" s="52"/>
      <c r="EN360" s="52"/>
      <c r="EO360" s="52"/>
      <c r="EP360" s="52"/>
      <c r="EQ360" s="52"/>
      <c r="ER360" s="52"/>
      <c r="ES360" s="52"/>
      <c r="ET360" s="52"/>
      <c r="EU360" s="52"/>
      <c r="EV360" s="52"/>
      <c r="EW360" s="52"/>
      <c r="EX360" s="52"/>
      <c r="EY360" s="52"/>
      <c r="EZ360" s="52"/>
      <c r="FA360" s="52"/>
      <c r="FB360" s="52"/>
      <c r="FC360" s="52"/>
      <c r="FD360" s="52"/>
      <c r="FE360" s="52"/>
      <c r="FF360" s="52"/>
      <c r="FG360" s="52"/>
      <c r="FH360" s="52"/>
      <c r="FI360" s="52"/>
      <c r="FJ360" s="52"/>
      <c r="FK360" s="52"/>
      <c r="FL360" s="52"/>
      <c r="FM360" s="52"/>
      <c r="FN360" s="52"/>
      <c r="FO360" s="52"/>
      <c r="FP360" s="52"/>
      <c r="FQ360" s="52"/>
      <c r="FR360" s="52"/>
      <c r="FS360" s="52"/>
      <c r="FT360" s="52"/>
      <c r="FU360" s="52"/>
      <c r="FV360" s="52"/>
      <c r="FW360" s="52"/>
      <c r="FX360" s="52"/>
      <c r="FY360" s="52"/>
      <c r="FZ360" s="52"/>
      <c r="GA360" s="52"/>
      <c r="GB360" s="52"/>
      <c r="GC360" s="52"/>
      <c r="GD360" s="52"/>
      <c r="GE360" s="52"/>
      <c r="GF360" s="52"/>
      <c r="GG360" s="52"/>
      <c r="GH360" s="52"/>
      <c r="GI360" s="52"/>
      <c r="GJ360" s="52"/>
      <c r="GK360" s="52"/>
      <c r="GL360" s="52"/>
      <c r="GM360" s="52"/>
      <c r="GN360" s="52"/>
      <c r="GO360" s="52"/>
      <c r="GP360" s="52"/>
      <c r="GQ360" s="52"/>
      <c r="GR360" s="52"/>
      <c r="GS360" s="52"/>
      <c r="GT360" s="52"/>
      <c r="GU360" s="52"/>
      <c r="GV360" s="52"/>
      <c r="GW360" s="52"/>
      <c r="GX360" s="52"/>
      <c r="GY360" s="52"/>
      <c r="GZ360" s="52"/>
      <c r="HA360" s="52"/>
      <c r="HB360" s="52"/>
      <c r="HC360" s="52"/>
      <c r="HD360" s="52"/>
      <c r="HE360" s="52"/>
      <c r="HF360" s="52"/>
      <c r="HG360" s="52"/>
      <c r="HH360" s="52"/>
      <c r="HI360" s="52"/>
      <c r="HJ360" s="52"/>
      <c r="HK360" s="52"/>
      <c r="HL360" s="52"/>
      <c r="HM360" s="52"/>
      <c r="HN360" s="52"/>
      <c r="HO360" s="52"/>
      <c r="HP360" s="52"/>
      <c r="HQ360" s="52"/>
      <c r="HR360" s="52"/>
      <c r="HS360" s="52"/>
      <c r="HT360" s="52"/>
      <c r="HU360" s="52"/>
      <c r="HV360" s="52"/>
      <c r="HW360" s="52"/>
      <c r="HX360" s="52"/>
      <c r="HY360" s="52"/>
      <c r="HZ360" s="52"/>
      <c r="IA360" s="52"/>
      <c r="IB360" s="52"/>
      <c r="IC360" s="52"/>
      <c r="ID360" s="52"/>
      <c r="IE360" s="52"/>
      <c r="IF360" s="52"/>
      <c r="IG360" s="52"/>
      <c r="IH360" s="52"/>
      <c r="II360" s="52"/>
      <c r="IJ360" s="52"/>
      <c r="IK360" s="52"/>
      <c r="IL360" s="52"/>
      <c r="IM360" s="52"/>
      <c r="IN360" s="52"/>
      <c r="IO360" s="52"/>
      <c r="IP360" s="52"/>
      <c r="IQ360" s="52"/>
      <c r="IR360" s="52"/>
      <c r="IS360" s="52"/>
      <c r="IT360" s="52"/>
      <c r="IU360" s="52"/>
      <c r="IV360" s="52"/>
      <c r="IW360" s="52"/>
      <c r="IX360" s="52"/>
    </row>
    <row r="361" spans="1:258" ht="18" customHeight="1">
      <c r="A361" s="69"/>
      <c r="B361" s="50" t="s">
        <v>268</v>
      </c>
      <c r="C361" s="71" t="s">
        <v>48</v>
      </c>
      <c r="D361" s="116" t="s">
        <v>268</v>
      </c>
      <c r="E361" s="44">
        <v>3600000</v>
      </c>
      <c r="F361" s="44">
        <v>199050</v>
      </c>
      <c r="G361" s="62">
        <f t="shared" si="43"/>
        <v>-3400950</v>
      </c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52"/>
      <c r="BN361" s="52"/>
      <c r="BO361" s="52"/>
      <c r="BP361" s="52"/>
      <c r="BQ361" s="52"/>
      <c r="BR361" s="52"/>
      <c r="BS361" s="52"/>
      <c r="BT361" s="52"/>
      <c r="BU361" s="52"/>
      <c r="BV361" s="52"/>
      <c r="BW361" s="52"/>
      <c r="BX361" s="52"/>
      <c r="BY361" s="52"/>
      <c r="BZ361" s="52"/>
      <c r="CA361" s="52"/>
      <c r="CB361" s="52"/>
      <c r="CC361" s="52"/>
      <c r="CD361" s="52"/>
      <c r="CE361" s="52"/>
      <c r="CF361" s="52"/>
      <c r="CG361" s="52"/>
      <c r="CH361" s="52"/>
      <c r="CI361" s="52"/>
      <c r="CJ361" s="52"/>
      <c r="CK361" s="52"/>
      <c r="CL361" s="52"/>
      <c r="CM361" s="52"/>
      <c r="CN361" s="52"/>
      <c r="CO361" s="52"/>
      <c r="CP361" s="52"/>
      <c r="CQ361" s="52"/>
      <c r="CR361" s="52"/>
      <c r="CS361" s="52"/>
      <c r="CT361" s="52"/>
      <c r="CU361" s="52"/>
      <c r="CV361" s="52"/>
      <c r="CW361" s="52"/>
      <c r="CX361" s="52"/>
      <c r="CY361" s="52"/>
      <c r="CZ361" s="52"/>
      <c r="DA361" s="52"/>
      <c r="DB361" s="52"/>
      <c r="DC361" s="52"/>
      <c r="DD361" s="52"/>
      <c r="DE361" s="52"/>
      <c r="DF361" s="52"/>
      <c r="DG361" s="52"/>
      <c r="DH361" s="52"/>
      <c r="DI361" s="52"/>
      <c r="DJ361" s="52"/>
      <c r="DK361" s="52"/>
      <c r="DL361" s="52"/>
      <c r="DM361" s="52"/>
      <c r="DN361" s="52"/>
      <c r="DO361" s="52"/>
      <c r="DP361" s="52"/>
      <c r="DQ361" s="52"/>
      <c r="DR361" s="52"/>
      <c r="DS361" s="52"/>
      <c r="DT361" s="52"/>
      <c r="DU361" s="52"/>
      <c r="DV361" s="52"/>
      <c r="DW361" s="52"/>
      <c r="DX361" s="52"/>
      <c r="DY361" s="52"/>
      <c r="DZ361" s="52"/>
      <c r="EA361" s="52"/>
      <c r="EB361" s="52"/>
      <c r="EC361" s="52"/>
      <c r="ED361" s="52"/>
      <c r="EE361" s="52"/>
      <c r="EF361" s="52"/>
      <c r="EG361" s="52"/>
      <c r="EH361" s="52"/>
      <c r="EI361" s="52"/>
      <c r="EJ361" s="52"/>
      <c r="EK361" s="52"/>
      <c r="EL361" s="52"/>
      <c r="EM361" s="52"/>
      <c r="EN361" s="52"/>
      <c r="EO361" s="52"/>
      <c r="EP361" s="52"/>
      <c r="EQ361" s="52"/>
      <c r="ER361" s="52"/>
      <c r="ES361" s="52"/>
      <c r="ET361" s="52"/>
      <c r="EU361" s="52"/>
      <c r="EV361" s="52"/>
      <c r="EW361" s="52"/>
      <c r="EX361" s="52"/>
      <c r="EY361" s="52"/>
      <c r="EZ361" s="52"/>
      <c r="FA361" s="52"/>
      <c r="FB361" s="52"/>
      <c r="FC361" s="52"/>
      <c r="FD361" s="52"/>
      <c r="FE361" s="52"/>
      <c r="FF361" s="52"/>
      <c r="FG361" s="52"/>
      <c r="FH361" s="52"/>
      <c r="FI361" s="52"/>
      <c r="FJ361" s="52"/>
      <c r="FK361" s="52"/>
      <c r="FL361" s="52"/>
      <c r="FM361" s="52"/>
      <c r="FN361" s="52"/>
      <c r="FO361" s="52"/>
      <c r="FP361" s="52"/>
      <c r="FQ361" s="52"/>
      <c r="FR361" s="52"/>
      <c r="FS361" s="52"/>
      <c r="FT361" s="52"/>
      <c r="FU361" s="52"/>
      <c r="FV361" s="52"/>
      <c r="FW361" s="52"/>
      <c r="FX361" s="52"/>
      <c r="FY361" s="52"/>
      <c r="FZ361" s="52"/>
      <c r="GA361" s="52"/>
      <c r="GB361" s="52"/>
      <c r="GC361" s="52"/>
      <c r="GD361" s="52"/>
      <c r="GE361" s="52"/>
      <c r="GF361" s="52"/>
      <c r="GG361" s="52"/>
      <c r="GH361" s="52"/>
      <c r="GI361" s="52"/>
      <c r="GJ361" s="52"/>
      <c r="GK361" s="52"/>
      <c r="GL361" s="52"/>
      <c r="GM361" s="52"/>
      <c r="GN361" s="52"/>
      <c r="GO361" s="52"/>
      <c r="GP361" s="52"/>
      <c r="GQ361" s="52"/>
      <c r="GR361" s="52"/>
      <c r="GS361" s="52"/>
      <c r="GT361" s="52"/>
      <c r="GU361" s="52"/>
      <c r="GV361" s="52"/>
      <c r="GW361" s="52"/>
      <c r="GX361" s="52"/>
      <c r="GY361" s="52"/>
      <c r="GZ361" s="52"/>
      <c r="HA361" s="52"/>
      <c r="HB361" s="52"/>
      <c r="HC361" s="52"/>
      <c r="HD361" s="52"/>
      <c r="HE361" s="52"/>
      <c r="HF361" s="52"/>
      <c r="HG361" s="52"/>
      <c r="HH361" s="52"/>
      <c r="HI361" s="52"/>
      <c r="HJ361" s="52"/>
      <c r="HK361" s="52"/>
      <c r="HL361" s="52"/>
      <c r="HM361" s="52"/>
      <c r="HN361" s="52"/>
      <c r="HO361" s="52"/>
      <c r="HP361" s="52"/>
      <c r="HQ361" s="52"/>
      <c r="HR361" s="52"/>
      <c r="HS361" s="52"/>
      <c r="HT361" s="52"/>
      <c r="HU361" s="52"/>
      <c r="HV361" s="52"/>
      <c r="HW361" s="52"/>
      <c r="HX361" s="52"/>
      <c r="HY361" s="52"/>
      <c r="HZ361" s="52"/>
      <c r="IA361" s="52"/>
      <c r="IB361" s="52"/>
      <c r="IC361" s="52"/>
      <c r="ID361" s="52"/>
      <c r="IE361" s="52"/>
      <c r="IF361" s="52"/>
      <c r="IG361" s="52"/>
      <c r="IH361" s="52"/>
      <c r="II361" s="52"/>
      <c r="IJ361" s="52"/>
      <c r="IK361" s="52"/>
      <c r="IL361" s="52"/>
      <c r="IM361" s="52"/>
      <c r="IN361" s="52"/>
      <c r="IO361" s="52"/>
      <c r="IP361" s="52"/>
      <c r="IQ361" s="52"/>
      <c r="IR361" s="52"/>
      <c r="IS361" s="52"/>
      <c r="IT361" s="52"/>
      <c r="IU361" s="52"/>
      <c r="IV361" s="52"/>
      <c r="IW361" s="52"/>
      <c r="IX361" s="52"/>
    </row>
    <row r="362" spans="1:258" ht="18" customHeight="1">
      <c r="A362" s="69"/>
      <c r="B362" s="49" t="s">
        <v>269</v>
      </c>
      <c r="C362" s="72" t="s">
        <v>48</v>
      </c>
      <c r="D362" s="116" t="s">
        <v>190</v>
      </c>
      <c r="E362" s="44">
        <v>20000000</v>
      </c>
      <c r="F362" s="44">
        <v>15067250</v>
      </c>
      <c r="G362" s="62">
        <f t="shared" si="43"/>
        <v>-4932750</v>
      </c>
      <c r="H362" s="56">
        <f>SUM(F362:F363)</f>
        <v>15463250</v>
      </c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52"/>
      <c r="BN362" s="52"/>
      <c r="BO362" s="52"/>
      <c r="BP362" s="52"/>
      <c r="BQ362" s="52"/>
      <c r="BR362" s="52"/>
      <c r="BS362" s="52"/>
      <c r="BT362" s="52"/>
      <c r="BU362" s="52"/>
      <c r="BV362" s="52"/>
      <c r="BW362" s="52"/>
      <c r="BX362" s="52"/>
      <c r="BY362" s="52"/>
      <c r="BZ362" s="52"/>
      <c r="CA362" s="52"/>
      <c r="CB362" s="52"/>
      <c r="CC362" s="52"/>
      <c r="CD362" s="52"/>
      <c r="CE362" s="52"/>
      <c r="CF362" s="52"/>
      <c r="CG362" s="52"/>
      <c r="CH362" s="52"/>
      <c r="CI362" s="52"/>
      <c r="CJ362" s="52"/>
      <c r="CK362" s="52"/>
      <c r="CL362" s="52"/>
      <c r="CM362" s="52"/>
      <c r="CN362" s="52"/>
      <c r="CO362" s="52"/>
      <c r="CP362" s="52"/>
      <c r="CQ362" s="52"/>
      <c r="CR362" s="52"/>
      <c r="CS362" s="52"/>
      <c r="CT362" s="52"/>
      <c r="CU362" s="52"/>
      <c r="CV362" s="52"/>
      <c r="CW362" s="52"/>
      <c r="CX362" s="52"/>
      <c r="CY362" s="52"/>
      <c r="CZ362" s="52"/>
      <c r="DA362" s="52"/>
      <c r="DB362" s="52"/>
      <c r="DC362" s="52"/>
      <c r="DD362" s="52"/>
      <c r="DE362" s="52"/>
      <c r="DF362" s="52"/>
      <c r="DG362" s="52"/>
      <c r="DH362" s="52"/>
      <c r="DI362" s="52"/>
      <c r="DJ362" s="52"/>
      <c r="DK362" s="52"/>
      <c r="DL362" s="52"/>
      <c r="DM362" s="52"/>
      <c r="DN362" s="52"/>
      <c r="DO362" s="52"/>
      <c r="DP362" s="52"/>
      <c r="DQ362" s="52"/>
      <c r="DR362" s="52"/>
      <c r="DS362" s="52"/>
      <c r="DT362" s="52"/>
      <c r="DU362" s="52"/>
      <c r="DV362" s="52"/>
      <c r="DW362" s="52"/>
      <c r="DX362" s="52"/>
      <c r="DY362" s="52"/>
      <c r="DZ362" s="52"/>
      <c r="EA362" s="52"/>
      <c r="EB362" s="52"/>
      <c r="EC362" s="52"/>
      <c r="ED362" s="52"/>
      <c r="EE362" s="52"/>
      <c r="EF362" s="52"/>
      <c r="EG362" s="52"/>
      <c r="EH362" s="52"/>
      <c r="EI362" s="52"/>
      <c r="EJ362" s="52"/>
      <c r="EK362" s="52"/>
      <c r="EL362" s="52"/>
      <c r="EM362" s="52"/>
      <c r="EN362" s="52"/>
      <c r="EO362" s="52"/>
      <c r="EP362" s="52"/>
      <c r="EQ362" s="52"/>
      <c r="ER362" s="52"/>
      <c r="ES362" s="52"/>
      <c r="ET362" s="52"/>
      <c r="EU362" s="52"/>
      <c r="EV362" s="52"/>
      <c r="EW362" s="52"/>
      <c r="EX362" s="52"/>
      <c r="EY362" s="52"/>
      <c r="EZ362" s="52"/>
      <c r="FA362" s="52"/>
      <c r="FB362" s="52"/>
      <c r="FC362" s="52"/>
      <c r="FD362" s="52"/>
      <c r="FE362" s="52"/>
      <c r="FF362" s="52"/>
      <c r="FG362" s="52"/>
      <c r="FH362" s="52"/>
      <c r="FI362" s="52"/>
      <c r="FJ362" s="52"/>
      <c r="FK362" s="52"/>
      <c r="FL362" s="52"/>
      <c r="FM362" s="52"/>
      <c r="FN362" s="52"/>
      <c r="FO362" s="52"/>
      <c r="FP362" s="52"/>
      <c r="FQ362" s="52"/>
      <c r="FR362" s="52"/>
      <c r="FS362" s="52"/>
      <c r="FT362" s="52"/>
      <c r="FU362" s="52"/>
      <c r="FV362" s="52"/>
      <c r="FW362" s="52"/>
      <c r="FX362" s="52"/>
      <c r="FY362" s="52"/>
      <c r="FZ362" s="52"/>
      <c r="GA362" s="52"/>
      <c r="GB362" s="52"/>
      <c r="GC362" s="52"/>
      <c r="GD362" s="52"/>
      <c r="GE362" s="52"/>
      <c r="GF362" s="52"/>
      <c r="GG362" s="52"/>
      <c r="GH362" s="52"/>
      <c r="GI362" s="52"/>
      <c r="GJ362" s="52"/>
      <c r="GK362" s="52"/>
      <c r="GL362" s="52"/>
      <c r="GM362" s="52"/>
      <c r="GN362" s="52"/>
      <c r="GO362" s="52"/>
      <c r="GP362" s="52"/>
      <c r="GQ362" s="52"/>
      <c r="GR362" s="52"/>
      <c r="GS362" s="52"/>
      <c r="GT362" s="52"/>
      <c r="GU362" s="52"/>
      <c r="GV362" s="52"/>
      <c r="GW362" s="52"/>
      <c r="GX362" s="52"/>
      <c r="GY362" s="52"/>
      <c r="GZ362" s="52"/>
      <c r="HA362" s="52"/>
      <c r="HB362" s="52"/>
      <c r="HC362" s="52"/>
      <c r="HD362" s="52"/>
      <c r="HE362" s="52"/>
      <c r="HF362" s="52"/>
      <c r="HG362" s="52"/>
      <c r="HH362" s="52"/>
      <c r="HI362" s="52"/>
      <c r="HJ362" s="52"/>
      <c r="HK362" s="52"/>
      <c r="HL362" s="52"/>
      <c r="HM362" s="52"/>
      <c r="HN362" s="52"/>
      <c r="HO362" s="52"/>
      <c r="HP362" s="52"/>
      <c r="HQ362" s="52"/>
      <c r="HR362" s="52"/>
      <c r="HS362" s="52"/>
      <c r="HT362" s="52"/>
      <c r="HU362" s="52"/>
      <c r="HV362" s="52"/>
      <c r="HW362" s="52"/>
      <c r="HX362" s="52"/>
      <c r="HY362" s="52"/>
      <c r="HZ362" s="52"/>
      <c r="IA362" s="52"/>
      <c r="IB362" s="52"/>
      <c r="IC362" s="52"/>
      <c r="ID362" s="52"/>
      <c r="IE362" s="52"/>
      <c r="IF362" s="52"/>
      <c r="IG362" s="52"/>
      <c r="IH362" s="52"/>
      <c r="II362" s="52"/>
      <c r="IJ362" s="52"/>
      <c r="IK362" s="52"/>
      <c r="IL362" s="52"/>
      <c r="IM362" s="52"/>
      <c r="IN362" s="52"/>
      <c r="IO362" s="52"/>
      <c r="IP362" s="52"/>
      <c r="IQ362" s="52"/>
      <c r="IR362" s="52"/>
      <c r="IS362" s="52"/>
      <c r="IT362" s="52"/>
      <c r="IU362" s="52"/>
      <c r="IV362" s="52"/>
      <c r="IW362" s="52"/>
      <c r="IX362" s="52"/>
    </row>
    <row r="363" spans="1:258" ht="18" customHeight="1">
      <c r="A363" s="69"/>
      <c r="B363" s="70"/>
      <c r="C363" s="73"/>
      <c r="D363" s="113" t="s">
        <v>270</v>
      </c>
      <c r="E363" s="55">
        <v>500000</v>
      </c>
      <c r="F363" s="55">
        <v>396000</v>
      </c>
      <c r="G363" s="62">
        <f>SUM(F363-E363)</f>
        <v>-104000</v>
      </c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52"/>
      <c r="BN363" s="52"/>
      <c r="BO363" s="52"/>
      <c r="BP363" s="52"/>
      <c r="BQ363" s="52"/>
      <c r="BR363" s="52"/>
      <c r="BS363" s="52"/>
      <c r="BT363" s="52"/>
      <c r="BU363" s="52"/>
      <c r="BV363" s="52"/>
      <c r="BW363" s="52"/>
      <c r="BX363" s="52"/>
      <c r="BY363" s="52"/>
      <c r="BZ363" s="52"/>
      <c r="CA363" s="52"/>
      <c r="CB363" s="52"/>
      <c r="CC363" s="52"/>
      <c r="CD363" s="52"/>
      <c r="CE363" s="52"/>
      <c r="CF363" s="52"/>
      <c r="CG363" s="52"/>
      <c r="CH363" s="52"/>
      <c r="CI363" s="52"/>
      <c r="CJ363" s="52"/>
      <c r="CK363" s="52"/>
      <c r="CL363" s="52"/>
      <c r="CM363" s="52"/>
      <c r="CN363" s="52"/>
      <c r="CO363" s="52"/>
      <c r="CP363" s="52"/>
      <c r="CQ363" s="52"/>
      <c r="CR363" s="52"/>
      <c r="CS363" s="52"/>
      <c r="CT363" s="52"/>
      <c r="CU363" s="52"/>
      <c r="CV363" s="52"/>
      <c r="CW363" s="52"/>
      <c r="CX363" s="52"/>
      <c r="CY363" s="52"/>
      <c r="CZ363" s="52"/>
      <c r="DA363" s="52"/>
      <c r="DB363" s="52"/>
      <c r="DC363" s="52"/>
      <c r="DD363" s="52"/>
      <c r="DE363" s="52"/>
      <c r="DF363" s="52"/>
      <c r="DG363" s="52"/>
      <c r="DH363" s="52"/>
      <c r="DI363" s="52"/>
      <c r="DJ363" s="52"/>
      <c r="DK363" s="52"/>
      <c r="DL363" s="52"/>
      <c r="DM363" s="52"/>
      <c r="DN363" s="52"/>
      <c r="DO363" s="52"/>
      <c r="DP363" s="52"/>
      <c r="DQ363" s="52"/>
      <c r="DR363" s="52"/>
      <c r="DS363" s="52"/>
      <c r="DT363" s="52"/>
      <c r="DU363" s="52"/>
      <c r="DV363" s="52"/>
      <c r="DW363" s="52"/>
      <c r="DX363" s="52"/>
      <c r="DY363" s="52"/>
      <c r="DZ363" s="52"/>
      <c r="EA363" s="52"/>
      <c r="EB363" s="52"/>
      <c r="EC363" s="52"/>
      <c r="ED363" s="52"/>
      <c r="EE363" s="52"/>
      <c r="EF363" s="52"/>
      <c r="EG363" s="52"/>
      <c r="EH363" s="52"/>
      <c r="EI363" s="52"/>
      <c r="EJ363" s="52"/>
      <c r="EK363" s="52"/>
      <c r="EL363" s="52"/>
      <c r="EM363" s="52"/>
      <c r="EN363" s="52"/>
      <c r="EO363" s="52"/>
      <c r="EP363" s="52"/>
      <c r="EQ363" s="52"/>
      <c r="ER363" s="52"/>
      <c r="ES363" s="52"/>
      <c r="ET363" s="52"/>
      <c r="EU363" s="52"/>
      <c r="EV363" s="52"/>
      <c r="EW363" s="52"/>
      <c r="EX363" s="52"/>
      <c r="EY363" s="52"/>
      <c r="EZ363" s="52"/>
      <c r="FA363" s="52"/>
      <c r="FB363" s="52"/>
      <c r="FC363" s="52"/>
      <c r="FD363" s="52"/>
      <c r="FE363" s="52"/>
      <c r="FF363" s="52"/>
      <c r="FG363" s="52"/>
      <c r="FH363" s="52"/>
      <c r="FI363" s="52"/>
      <c r="FJ363" s="52"/>
      <c r="FK363" s="52"/>
      <c r="FL363" s="52"/>
      <c r="FM363" s="52"/>
      <c r="FN363" s="52"/>
      <c r="FO363" s="52"/>
      <c r="FP363" s="52"/>
      <c r="FQ363" s="52"/>
      <c r="FR363" s="52"/>
      <c r="FS363" s="52"/>
      <c r="FT363" s="52"/>
      <c r="FU363" s="52"/>
      <c r="FV363" s="52"/>
      <c r="FW363" s="52"/>
      <c r="FX363" s="52"/>
      <c r="FY363" s="52"/>
      <c r="FZ363" s="52"/>
      <c r="GA363" s="52"/>
      <c r="GB363" s="52"/>
      <c r="GC363" s="52"/>
      <c r="GD363" s="52"/>
      <c r="GE363" s="52"/>
      <c r="GF363" s="52"/>
      <c r="GG363" s="52"/>
      <c r="GH363" s="52"/>
      <c r="GI363" s="52"/>
      <c r="GJ363" s="52"/>
      <c r="GK363" s="52"/>
      <c r="GL363" s="52"/>
      <c r="GM363" s="52"/>
      <c r="GN363" s="52"/>
      <c r="GO363" s="52"/>
      <c r="GP363" s="52"/>
      <c r="GQ363" s="52"/>
      <c r="GR363" s="52"/>
      <c r="GS363" s="52"/>
      <c r="GT363" s="52"/>
      <c r="GU363" s="52"/>
      <c r="GV363" s="52"/>
      <c r="GW363" s="52"/>
      <c r="GX363" s="52"/>
      <c r="GY363" s="52"/>
      <c r="GZ363" s="52"/>
      <c r="HA363" s="52"/>
      <c r="HB363" s="52"/>
      <c r="HC363" s="52"/>
      <c r="HD363" s="52"/>
      <c r="HE363" s="52"/>
      <c r="HF363" s="52"/>
      <c r="HG363" s="52"/>
      <c r="HH363" s="52"/>
      <c r="HI363" s="52"/>
      <c r="HJ363" s="52"/>
      <c r="HK363" s="52"/>
      <c r="HL363" s="52"/>
      <c r="HM363" s="52"/>
      <c r="HN363" s="52"/>
      <c r="HO363" s="52"/>
      <c r="HP363" s="52"/>
      <c r="HQ363" s="52"/>
      <c r="HR363" s="52"/>
      <c r="HS363" s="52"/>
      <c r="HT363" s="52"/>
      <c r="HU363" s="52"/>
      <c r="HV363" s="52"/>
      <c r="HW363" s="52"/>
      <c r="HX363" s="52"/>
      <c r="HY363" s="52"/>
      <c r="HZ363" s="52"/>
      <c r="IA363" s="52"/>
      <c r="IB363" s="52"/>
      <c r="IC363" s="52"/>
      <c r="ID363" s="52"/>
      <c r="IE363" s="52"/>
      <c r="IF363" s="52"/>
      <c r="IG363" s="52"/>
      <c r="IH363" s="52"/>
      <c r="II363" s="52"/>
      <c r="IJ363" s="52"/>
      <c r="IK363" s="52"/>
      <c r="IL363" s="52"/>
      <c r="IM363" s="52"/>
      <c r="IN363" s="52"/>
      <c r="IO363" s="52"/>
      <c r="IP363" s="52"/>
      <c r="IQ363" s="52"/>
      <c r="IR363" s="52"/>
      <c r="IS363" s="52"/>
      <c r="IT363" s="52"/>
      <c r="IU363" s="52"/>
      <c r="IV363" s="52"/>
      <c r="IW363" s="52"/>
      <c r="IX363" s="52"/>
    </row>
    <row r="364" spans="1:258" ht="18" customHeight="1">
      <c r="A364" s="69"/>
      <c r="B364" s="49" t="s">
        <v>271</v>
      </c>
      <c r="C364" s="72" t="s">
        <v>48</v>
      </c>
      <c r="D364" s="116" t="s">
        <v>272</v>
      </c>
      <c r="E364" s="44">
        <v>6720000</v>
      </c>
      <c r="F364" s="44">
        <v>8888540</v>
      </c>
      <c r="G364" s="62">
        <f t="shared" si="43"/>
        <v>2168540</v>
      </c>
      <c r="H364" s="56">
        <f>SUM(F364:F366)</f>
        <v>17018780</v>
      </c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52"/>
      <c r="BN364" s="52"/>
      <c r="BO364" s="52"/>
      <c r="BP364" s="52"/>
      <c r="BQ364" s="52"/>
      <c r="BR364" s="52"/>
      <c r="BS364" s="52"/>
      <c r="BT364" s="52"/>
      <c r="BU364" s="52"/>
      <c r="BV364" s="52"/>
      <c r="BW364" s="52"/>
      <c r="BX364" s="52"/>
      <c r="BY364" s="52"/>
      <c r="BZ364" s="52"/>
      <c r="CA364" s="52"/>
      <c r="CB364" s="52"/>
      <c r="CC364" s="52"/>
      <c r="CD364" s="52"/>
      <c r="CE364" s="52"/>
      <c r="CF364" s="52"/>
      <c r="CG364" s="52"/>
      <c r="CH364" s="52"/>
      <c r="CI364" s="52"/>
      <c r="CJ364" s="52"/>
      <c r="CK364" s="52"/>
      <c r="CL364" s="52"/>
      <c r="CM364" s="52"/>
      <c r="CN364" s="52"/>
      <c r="CO364" s="52"/>
      <c r="CP364" s="52"/>
      <c r="CQ364" s="52"/>
      <c r="CR364" s="52"/>
      <c r="CS364" s="52"/>
      <c r="CT364" s="52"/>
      <c r="CU364" s="52"/>
      <c r="CV364" s="52"/>
      <c r="CW364" s="52"/>
      <c r="CX364" s="52"/>
      <c r="CY364" s="52"/>
      <c r="CZ364" s="52"/>
      <c r="DA364" s="52"/>
      <c r="DB364" s="52"/>
      <c r="DC364" s="52"/>
      <c r="DD364" s="52"/>
      <c r="DE364" s="52"/>
      <c r="DF364" s="52"/>
      <c r="DG364" s="52"/>
      <c r="DH364" s="52"/>
      <c r="DI364" s="52"/>
      <c r="DJ364" s="52"/>
      <c r="DK364" s="52"/>
      <c r="DL364" s="52"/>
      <c r="DM364" s="52"/>
      <c r="DN364" s="52"/>
      <c r="DO364" s="52"/>
      <c r="DP364" s="52"/>
      <c r="DQ364" s="52"/>
      <c r="DR364" s="52"/>
      <c r="DS364" s="52"/>
      <c r="DT364" s="52"/>
      <c r="DU364" s="52"/>
      <c r="DV364" s="52"/>
      <c r="DW364" s="52"/>
      <c r="DX364" s="52"/>
      <c r="DY364" s="52"/>
      <c r="DZ364" s="52"/>
      <c r="EA364" s="52"/>
      <c r="EB364" s="52"/>
      <c r="EC364" s="52"/>
      <c r="ED364" s="52"/>
      <c r="EE364" s="52"/>
      <c r="EF364" s="52"/>
      <c r="EG364" s="52"/>
      <c r="EH364" s="52"/>
      <c r="EI364" s="52"/>
      <c r="EJ364" s="52"/>
      <c r="EK364" s="52"/>
      <c r="EL364" s="52"/>
      <c r="EM364" s="52"/>
      <c r="EN364" s="52"/>
      <c r="EO364" s="52"/>
      <c r="EP364" s="52"/>
      <c r="EQ364" s="52"/>
      <c r="ER364" s="52"/>
      <c r="ES364" s="52"/>
      <c r="ET364" s="52"/>
      <c r="EU364" s="52"/>
      <c r="EV364" s="52"/>
      <c r="EW364" s="52"/>
      <c r="EX364" s="52"/>
      <c r="EY364" s="52"/>
      <c r="EZ364" s="52"/>
      <c r="FA364" s="52"/>
      <c r="FB364" s="52"/>
      <c r="FC364" s="52"/>
      <c r="FD364" s="52"/>
      <c r="FE364" s="52"/>
      <c r="FF364" s="52"/>
      <c r="FG364" s="52"/>
      <c r="FH364" s="52"/>
      <c r="FI364" s="52"/>
      <c r="FJ364" s="52"/>
      <c r="FK364" s="52"/>
      <c r="FL364" s="52"/>
      <c r="FM364" s="52"/>
      <c r="FN364" s="52"/>
      <c r="FO364" s="52"/>
      <c r="FP364" s="52"/>
      <c r="FQ364" s="52"/>
      <c r="FR364" s="52"/>
      <c r="FS364" s="52"/>
      <c r="FT364" s="52"/>
      <c r="FU364" s="52"/>
      <c r="FV364" s="52"/>
      <c r="FW364" s="52"/>
      <c r="FX364" s="52"/>
      <c r="FY364" s="52"/>
      <c r="FZ364" s="52"/>
      <c r="GA364" s="52"/>
      <c r="GB364" s="52"/>
      <c r="GC364" s="52"/>
      <c r="GD364" s="52"/>
      <c r="GE364" s="52"/>
      <c r="GF364" s="52"/>
      <c r="GG364" s="52"/>
      <c r="GH364" s="52"/>
      <c r="GI364" s="52"/>
      <c r="GJ364" s="52"/>
      <c r="GK364" s="52"/>
      <c r="GL364" s="52"/>
      <c r="GM364" s="52"/>
      <c r="GN364" s="52"/>
      <c r="GO364" s="52"/>
      <c r="GP364" s="52"/>
      <c r="GQ364" s="52"/>
      <c r="GR364" s="52"/>
      <c r="GS364" s="52"/>
      <c r="GT364" s="52"/>
      <c r="GU364" s="52"/>
      <c r="GV364" s="52"/>
      <c r="GW364" s="52"/>
      <c r="GX364" s="52"/>
      <c r="GY364" s="52"/>
      <c r="GZ364" s="52"/>
      <c r="HA364" s="52"/>
      <c r="HB364" s="52"/>
      <c r="HC364" s="52"/>
      <c r="HD364" s="52"/>
      <c r="HE364" s="52"/>
      <c r="HF364" s="52"/>
      <c r="HG364" s="52"/>
      <c r="HH364" s="52"/>
      <c r="HI364" s="52"/>
      <c r="HJ364" s="52"/>
      <c r="HK364" s="52"/>
      <c r="HL364" s="52"/>
      <c r="HM364" s="52"/>
      <c r="HN364" s="52"/>
      <c r="HO364" s="52"/>
      <c r="HP364" s="52"/>
      <c r="HQ364" s="52"/>
      <c r="HR364" s="52"/>
      <c r="HS364" s="52"/>
      <c r="HT364" s="52"/>
      <c r="HU364" s="52"/>
      <c r="HV364" s="52"/>
      <c r="HW364" s="52"/>
      <c r="HX364" s="52"/>
      <c r="HY364" s="52"/>
      <c r="HZ364" s="52"/>
      <c r="IA364" s="52"/>
      <c r="IB364" s="52"/>
      <c r="IC364" s="52"/>
      <c r="ID364" s="52"/>
      <c r="IE364" s="52"/>
      <c r="IF364" s="52"/>
      <c r="IG364" s="52"/>
      <c r="IH364" s="52"/>
      <c r="II364" s="52"/>
      <c r="IJ364" s="52"/>
      <c r="IK364" s="52"/>
      <c r="IL364" s="52"/>
      <c r="IM364" s="52"/>
      <c r="IN364" s="52"/>
      <c r="IO364" s="52"/>
      <c r="IP364" s="52"/>
      <c r="IQ364" s="52"/>
      <c r="IR364" s="52"/>
      <c r="IS364" s="52"/>
      <c r="IT364" s="52"/>
      <c r="IU364" s="52"/>
      <c r="IV364" s="52"/>
      <c r="IW364" s="52"/>
      <c r="IX364" s="52"/>
    </row>
    <row r="365" spans="1:258" ht="18" customHeight="1">
      <c r="A365" s="69"/>
      <c r="B365" s="111"/>
      <c r="C365" s="129"/>
      <c r="D365" s="116" t="s">
        <v>273</v>
      </c>
      <c r="E365" s="44">
        <v>7000000</v>
      </c>
      <c r="F365" s="44">
        <v>3730240</v>
      </c>
      <c r="G365" s="62">
        <f t="shared" si="43"/>
        <v>-3269760</v>
      </c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52"/>
      <c r="BN365" s="52"/>
      <c r="BO365" s="52"/>
      <c r="BP365" s="52"/>
      <c r="BQ365" s="52"/>
      <c r="BR365" s="52"/>
      <c r="BS365" s="52"/>
      <c r="BT365" s="52"/>
      <c r="BU365" s="52"/>
      <c r="BV365" s="52"/>
      <c r="BW365" s="52"/>
      <c r="BX365" s="52"/>
      <c r="BY365" s="52"/>
      <c r="BZ365" s="52"/>
      <c r="CA365" s="52"/>
      <c r="CB365" s="52"/>
      <c r="CC365" s="52"/>
      <c r="CD365" s="52"/>
      <c r="CE365" s="52"/>
      <c r="CF365" s="52"/>
      <c r="CG365" s="52"/>
      <c r="CH365" s="52"/>
      <c r="CI365" s="52"/>
      <c r="CJ365" s="52"/>
      <c r="CK365" s="52"/>
      <c r="CL365" s="52"/>
      <c r="CM365" s="52"/>
      <c r="CN365" s="52"/>
      <c r="CO365" s="52"/>
      <c r="CP365" s="52"/>
      <c r="CQ365" s="52"/>
      <c r="CR365" s="52"/>
      <c r="CS365" s="52"/>
      <c r="CT365" s="52"/>
      <c r="CU365" s="52"/>
      <c r="CV365" s="52"/>
      <c r="CW365" s="52"/>
      <c r="CX365" s="52"/>
      <c r="CY365" s="52"/>
      <c r="CZ365" s="52"/>
      <c r="DA365" s="52"/>
      <c r="DB365" s="52"/>
      <c r="DC365" s="52"/>
      <c r="DD365" s="52"/>
      <c r="DE365" s="52"/>
      <c r="DF365" s="52"/>
      <c r="DG365" s="52"/>
      <c r="DH365" s="52"/>
      <c r="DI365" s="52"/>
      <c r="DJ365" s="52"/>
      <c r="DK365" s="52"/>
      <c r="DL365" s="52"/>
      <c r="DM365" s="52"/>
      <c r="DN365" s="52"/>
      <c r="DO365" s="52"/>
      <c r="DP365" s="52"/>
      <c r="DQ365" s="52"/>
      <c r="DR365" s="52"/>
      <c r="DS365" s="52"/>
      <c r="DT365" s="52"/>
      <c r="DU365" s="52"/>
      <c r="DV365" s="52"/>
      <c r="DW365" s="52"/>
      <c r="DX365" s="52"/>
      <c r="DY365" s="52"/>
      <c r="DZ365" s="52"/>
      <c r="EA365" s="52"/>
      <c r="EB365" s="52"/>
      <c r="EC365" s="52"/>
      <c r="ED365" s="52"/>
      <c r="EE365" s="52"/>
      <c r="EF365" s="52"/>
      <c r="EG365" s="52"/>
      <c r="EH365" s="52"/>
      <c r="EI365" s="52"/>
      <c r="EJ365" s="52"/>
      <c r="EK365" s="52"/>
      <c r="EL365" s="52"/>
      <c r="EM365" s="52"/>
      <c r="EN365" s="52"/>
      <c r="EO365" s="52"/>
      <c r="EP365" s="52"/>
      <c r="EQ365" s="52"/>
      <c r="ER365" s="52"/>
      <c r="ES365" s="52"/>
      <c r="ET365" s="52"/>
      <c r="EU365" s="52"/>
      <c r="EV365" s="52"/>
      <c r="EW365" s="52"/>
      <c r="EX365" s="52"/>
      <c r="EY365" s="52"/>
      <c r="EZ365" s="52"/>
      <c r="FA365" s="52"/>
      <c r="FB365" s="52"/>
      <c r="FC365" s="52"/>
      <c r="FD365" s="52"/>
      <c r="FE365" s="52"/>
      <c r="FF365" s="52"/>
      <c r="FG365" s="52"/>
      <c r="FH365" s="52"/>
      <c r="FI365" s="52"/>
      <c r="FJ365" s="52"/>
      <c r="FK365" s="52"/>
      <c r="FL365" s="52"/>
      <c r="FM365" s="52"/>
      <c r="FN365" s="52"/>
      <c r="FO365" s="52"/>
      <c r="FP365" s="52"/>
      <c r="FQ365" s="52"/>
      <c r="FR365" s="52"/>
      <c r="FS365" s="52"/>
      <c r="FT365" s="52"/>
      <c r="FU365" s="52"/>
      <c r="FV365" s="52"/>
      <c r="FW365" s="52"/>
      <c r="FX365" s="52"/>
      <c r="FY365" s="52"/>
      <c r="FZ365" s="52"/>
      <c r="GA365" s="52"/>
      <c r="GB365" s="52"/>
      <c r="GC365" s="52"/>
      <c r="GD365" s="52"/>
      <c r="GE365" s="52"/>
      <c r="GF365" s="52"/>
      <c r="GG365" s="52"/>
      <c r="GH365" s="52"/>
      <c r="GI365" s="52"/>
      <c r="GJ365" s="52"/>
      <c r="GK365" s="52"/>
      <c r="GL365" s="52"/>
      <c r="GM365" s="52"/>
      <c r="GN365" s="52"/>
      <c r="GO365" s="52"/>
      <c r="GP365" s="52"/>
      <c r="GQ365" s="52"/>
      <c r="GR365" s="52"/>
      <c r="GS365" s="52"/>
      <c r="GT365" s="52"/>
      <c r="GU365" s="52"/>
      <c r="GV365" s="52"/>
      <c r="GW365" s="52"/>
      <c r="GX365" s="52"/>
      <c r="GY365" s="52"/>
      <c r="GZ365" s="52"/>
      <c r="HA365" s="52"/>
      <c r="HB365" s="52"/>
      <c r="HC365" s="52"/>
      <c r="HD365" s="52"/>
      <c r="HE365" s="52"/>
      <c r="HF365" s="52"/>
      <c r="HG365" s="52"/>
      <c r="HH365" s="52"/>
      <c r="HI365" s="52"/>
      <c r="HJ365" s="52"/>
      <c r="HK365" s="52"/>
      <c r="HL365" s="52"/>
      <c r="HM365" s="52"/>
      <c r="HN365" s="52"/>
      <c r="HO365" s="52"/>
      <c r="HP365" s="52"/>
      <c r="HQ365" s="52"/>
      <c r="HR365" s="52"/>
      <c r="HS365" s="52"/>
      <c r="HT365" s="52"/>
      <c r="HU365" s="52"/>
      <c r="HV365" s="52"/>
      <c r="HW365" s="52"/>
      <c r="HX365" s="52"/>
      <c r="HY365" s="52"/>
      <c r="HZ365" s="52"/>
      <c r="IA365" s="52"/>
      <c r="IB365" s="52"/>
      <c r="IC365" s="52"/>
      <c r="ID365" s="52"/>
      <c r="IE365" s="52"/>
      <c r="IF365" s="52"/>
      <c r="IG365" s="52"/>
      <c r="IH365" s="52"/>
      <c r="II365" s="52"/>
      <c r="IJ365" s="52"/>
      <c r="IK365" s="52"/>
      <c r="IL365" s="52"/>
      <c r="IM365" s="52"/>
      <c r="IN365" s="52"/>
      <c r="IO365" s="52"/>
      <c r="IP365" s="52"/>
      <c r="IQ365" s="52"/>
      <c r="IR365" s="52"/>
      <c r="IS365" s="52"/>
      <c r="IT365" s="52"/>
      <c r="IU365" s="52"/>
      <c r="IV365" s="52"/>
      <c r="IW365" s="52"/>
      <c r="IX365" s="52"/>
    </row>
    <row r="366" spans="1:258" ht="18" customHeight="1">
      <c r="A366" s="111"/>
      <c r="B366" s="112"/>
      <c r="C366" s="73"/>
      <c r="D366" s="116" t="s">
        <v>362</v>
      </c>
      <c r="E366" s="44">
        <v>0</v>
      </c>
      <c r="F366" s="44">
        <v>4400000</v>
      </c>
      <c r="G366" s="62">
        <f t="shared" ref="G366" si="45">SUM(F366-E366)</f>
        <v>4400000</v>
      </c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52"/>
      <c r="BN366" s="52"/>
      <c r="BO366" s="52"/>
      <c r="BP366" s="52"/>
      <c r="BQ366" s="52"/>
      <c r="BR366" s="52"/>
      <c r="BS366" s="52"/>
      <c r="BT366" s="52"/>
      <c r="BU366" s="52"/>
      <c r="BV366" s="52"/>
      <c r="BW366" s="52"/>
      <c r="BX366" s="52"/>
      <c r="BY366" s="52"/>
      <c r="BZ366" s="52"/>
      <c r="CA366" s="52"/>
      <c r="CB366" s="52"/>
      <c r="CC366" s="52"/>
      <c r="CD366" s="52"/>
      <c r="CE366" s="52"/>
      <c r="CF366" s="52"/>
      <c r="CG366" s="52"/>
      <c r="CH366" s="52"/>
      <c r="CI366" s="52"/>
      <c r="CJ366" s="52"/>
      <c r="CK366" s="52"/>
      <c r="CL366" s="52"/>
      <c r="CM366" s="52"/>
      <c r="CN366" s="52"/>
      <c r="CO366" s="52"/>
      <c r="CP366" s="52"/>
      <c r="CQ366" s="52"/>
      <c r="CR366" s="52"/>
      <c r="CS366" s="52"/>
      <c r="CT366" s="52"/>
      <c r="CU366" s="52"/>
      <c r="CV366" s="52"/>
      <c r="CW366" s="52"/>
      <c r="CX366" s="52"/>
      <c r="CY366" s="52"/>
      <c r="CZ366" s="52"/>
      <c r="DA366" s="52"/>
      <c r="DB366" s="52"/>
      <c r="DC366" s="52"/>
      <c r="DD366" s="52"/>
      <c r="DE366" s="52"/>
      <c r="DF366" s="52"/>
      <c r="DG366" s="52"/>
      <c r="DH366" s="52"/>
      <c r="DI366" s="52"/>
      <c r="DJ366" s="52"/>
      <c r="DK366" s="52"/>
      <c r="DL366" s="52"/>
      <c r="DM366" s="52"/>
      <c r="DN366" s="52"/>
      <c r="DO366" s="52"/>
      <c r="DP366" s="52"/>
      <c r="DQ366" s="52"/>
      <c r="DR366" s="52"/>
      <c r="DS366" s="52"/>
      <c r="DT366" s="52"/>
      <c r="DU366" s="52"/>
      <c r="DV366" s="52"/>
      <c r="DW366" s="52"/>
      <c r="DX366" s="52"/>
      <c r="DY366" s="52"/>
      <c r="DZ366" s="52"/>
      <c r="EA366" s="52"/>
      <c r="EB366" s="52"/>
      <c r="EC366" s="52"/>
      <c r="ED366" s="52"/>
      <c r="EE366" s="52"/>
      <c r="EF366" s="52"/>
      <c r="EG366" s="52"/>
      <c r="EH366" s="52"/>
      <c r="EI366" s="52"/>
      <c r="EJ366" s="52"/>
      <c r="EK366" s="52"/>
      <c r="EL366" s="52"/>
      <c r="EM366" s="52"/>
      <c r="EN366" s="52"/>
      <c r="EO366" s="52"/>
      <c r="EP366" s="52"/>
      <c r="EQ366" s="52"/>
      <c r="ER366" s="52"/>
      <c r="ES366" s="52"/>
      <c r="ET366" s="52"/>
      <c r="EU366" s="52"/>
      <c r="EV366" s="52"/>
      <c r="EW366" s="52"/>
      <c r="EX366" s="52"/>
      <c r="EY366" s="52"/>
      <c r="EZ366" s="52"/>
      <c r="FA366" s="52"/>
      <c r="FB366" s="52"/>
      <c r="FC366" s="52"/>
      <c r="FD366" s="52"/>
      <c r="FE366" s="52"/>
      <c r="FF366" s="52"/>
      <c r="FG366" s="52"/>
      <c r="FH366" s="52"/>
      <c r="FI366" s="52"/>
      <c r="FJ366" s="52"/>
      <c r="FK366" s="52"/>
      <c r="FL366" s="52"/>
      <c r="FM366" s="52"/>
      <c r="FN366" s="52"/>
      <c r="FO366" s="52"/>
      <c r="FP366" s="52"/>
      <c r="FQ366" s="52"/>
      <c r="FR366" s="52"/>
      <c r="FS366" s="52"/>
      <c r="FT366" s="52"/>
      <c r="FU366" s="52"/>
      <c r="FV366" s="52"/>
      <c r="FW366" s="52"/>
      <c r="FX366" s="52"/>
      <c r="FY366" s="52"/>
      <c r="FZ366" s="52"/>
      <c r="GA366" s="52"/>
      <c r="GB366" s="52"/>
      <c r="GC366" s="52"/>
      <c r="GD366" s="52"/>
      <c r="GE366" s="52"/>
      <c r="GF366" s="52"/>
      <c r="GG366" s="52"/>
      <c r="GH366" s="52"/>
      <c r="GI366" s="52"/>
      <c r="GJ366" s="52"/>
      <c r="GK366" s="52"/>
      <c r="GL366" s="52"/>
      <c r="GM366" s="52"/>
      <c r="GN366" s="52"/>
      <c r="GO366" s="52"/>
      <c r="GP366" s="52"/>
      <c r="GQ366" s="52"/>
      <c r="GR366" s="52"/>
      <c r="GS366" s="52"/>
      <c r="GT366" s="52"/>
      <c r="GU366" s="52"/>
      <c r="GV366" s="52"/>
      <c r="GW366" s="52"/>
      <c r="GX366" s="52"/>
      <c r="GY366" s="52"/>
      <c r="GZ366" s="52"/>
      <c r="HA366" s="52"/>
      <c r="HB366" s="52"/>
      <c r="HC366" s="52"/>
      <c r="HD366" s="52"/>
      <c r="HE366" s="52"/>
      <c r="HF366" s="52"/>
      <c r="HG366" s="52"/>
      <c r="HH366" s="52"/>
      <c r="HI366" s="52"/>
      <c r="HJ366" s="52"/>
      <c r="HK366" s="52"/>
      <c r="HL366" s="52"/>
      <c r="HM366" s="52"/>
      <c r="HN366" s="52"/>
      <c r="HO366" s="52"/>
      <c r="HP366" s="52"/>
      <c r="HQ366" s="52"/>
      <c r="HR366" s="52"/>
      <c r="HS366" s="52"/>
      <c r="HT366" s="52"/>
      <c r="HU366" s="52"/>
      <c r="HV366" s="52"/>
      <c r="HW366" s="52"/>
      <c r="HX366" s="52"/>
      <c r="HY366" s="52"/>
      <c r="HZ366" s="52"/>
      <c r="IA366" s="52"/>
      <c r="IB366" s="52"/>
      <c r="IC366" s="52"/>
      <c r="ID366" s="52"/>
      <c r="IE366" s="52"/>
      <c r="IF366" s="52"/>
      <c r="IG366" s="52"/>
      <c r="IH366" s="52"/>
      <c r="II366" s="52"/>
      <c r="IJ366" s="52"/>
      <c r="IK366" s="52"/>
      <c r="IL366" s="52"/>
      <c r="IM366" s="52"/>
      <c r="IN366" s="52"/>
      <c r="IO366" s="52"/>
      <c r="IP366" s="52"/>
      <c r="IQ366" s="52"/>
      <c r="IR366" s="52"/>
      <c r="IS366" s="52"/>
      <c r="IT366" s="52"/>
      <c r="IU366" s="52"/>
      <c r="IV366" s="52"/>
      <c r="IW366" s="52"/>
      <c r="IX366" s="52"/>
    </row>
    <row r="367" spans="1:258" ht="18" customHeight="1">
      <c r="A367" s="69"/>
      <c r="B367" s="49" t="s">
        <v>274</v>
      </c>
      <c r="C367" s="75" t="s">
        <v>48</v>
      </c>
      <c r="D367" s="116" t="s">
        <v>149</v>
      </c>
      <c r="E367" s="44">
        <v>4800000</v>
      </c>
      <c r="F367" s="44">
        <v>148000</v>
      </c>
      <c r="G367" s="62">
        <f t="shared" si="43"/>
        <v>-4652000</v>
      </c>
      <c r="H367" s="56">
        <f>SUM(F367:F369)</f>
        <v>11481200</v>
      </c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52"/>
      <c r="BN367" s="52"/>
      <c r="BO367" s="52"/>
      <c r="BP367" s="52"/>
      <c r="BQ367" s="52"/>
      <c r="BR367" s="52"/>
      <c r="BS367" s="52"/>
      <c r="BT367" s="52"/>
      <c r="BU367" s="52"/>
      <c r="BV367" s="52"/>
      <c r="BW367" s="52"/>
      <c r="BX367" s="52"/>
      <c r="BY367" s="52"/>
      <c r="BZ367" s="52"/>
      <c r="CA367" s="52"/>
      <c r="CB367" s="52"/>
      <c r="CC367" s="52"/>
      <c r="CD367" s="52"/>
      <c r="CE367" s="52"/>
      <c r="CF367" s="52"/>
      <c r="CG367" s="52"/>
      <c r="CH367" s="52"/>
      <c r="CI367" s="52"/>
      <c r="CJ367" s="52"/>
      <c r="CK367" s="52"/>
      <c r="CL367" s="52"/>
      <c r="CM367" s="52"/>
      <c r="CN367" s="52"/>
      <c r="CO367" s="52"/>
      <c r="CP367" s="52"/>
      <c r="CQ367" s="52"/>
      <c r="CR367" s="52"/>
      <c r="CS367" s="52"/>
      <c r="CT367" s="52"/>
      <c r="CU367" s="52"/>
      <c r="CV367" s="52"/>
      <c r="CW367" s="52"/>
      <c r="CX367" s="52"/>
      <c r="CY367" s="52"/>
      <c r="CZ367" s="52"/>
      <c r="DA367" s="52"/>
      <c r="DB367" s="52"/>
      <c r="DC367" s="52"/>
      <c r="DD367" s="52"/>
      <c r="DE367" s="52"/>
      <c r="DF367" s="52"/>
      <c r="DG367" s="52"/>
      <c r="DH367" s="52"/>
      <c r="DI367" s="52"/>
      <c r="DJ367" s="52"/>
      <c r="DK367" s="52"/>
      <c r="DL367" s="52"/>
      <c r="DM367" s="52"/>
      <c r="DN367" s="52"/>
      <c r="DO367" s="52"/>
      <c r="DP367" s="52"/>
      <c r="DQ367" s="52"/>
      <c r="DR367" s="52"/>
      <c r="DS367" s="52"/>
      <c r="DT367" s="52"/>
      <c r="DU367" s="52"/>
      <c r="DV367" s="52"/>
      <c r="DW367" s="52"/>
      <c r="DX367" s="52"/>
      <c r="DY367" s="52"/>
      <c r="DZ367" s="52"/>
      <c r="EA367" s="52"/>
      <c r="EB367" s="52"/>
      <c r="EC367" s="52"/>
      <c r="ED367" s="52"/>
      <c r="EE367" s="52"/>
      <c r="EF367" s="52"/>
      <c r="EG367" s="52"/>
      <c r="EH367" s="52"/>
      <c r="EI367" s="52"/>
      <c r="EJ367" s="52"/>
      <c r="EK367" s="52"/>
      <c r="EL367" s="52"/>
      <c r="EM367" s="52"/>
      <c r="EN367" s="52"/>
      <c r="EO367" s="52"/>
      <c r="EP367" s="52"/>
      <c r="EQ367" s="52"/>
      <c r="ER367" s="52"/>
      <c r="ES367" s="52"/>
      <c r="ET367" s="52"/>
      <c r="EU367" s="52"/>
      <c r="EV367" s="52"/>
      <c r="EW367" s="52"/>
      <c r="EX367" s="52"/>
      <c r="EY367" s="52"/>
      <c r="EZ367" s="52"/>
      <c r="FA367" s="52"/>
      <c r="FB367" s="52"/>
      <c r="FC367" s="52"/>
      <c r="FD367" s="52"/>
      <c r="FE367" s="52"/>
      <c r="FF367" s="52"/>
      <c r="FG367" s="52"/>
      <c r="FH367" s="52"/>
      <c r="FI367" s="52"/>
      <c r="FJ367" s="52"/>
      <c r="FK367" s="52"/>
      <c r="FL367" s="52"/>
      <c r="FM367" s="52"/>
      <c r="FN367" s="52"/>
      <c r="FO367" s="52"/>
      <c r="FP367" s="52"/>
      <c r="FQ367" s="52"/>
      <c r="FR367" s="52"/>
      <c r="FS367" s="52"/>
      <c r="FT367" s="52"/>
      <c r="FU367" s="52"/>
      <c r="FV367" s="52"/>
      <c r="FW367" s="52"/>
      <c r="FX367" s="52"/>
      <c r="FY367" s="52"/>
      <c r="FZ367" s="52"/>
      <c r="GA367" s="52"/>
      <c r="GB367" s="52"/>
      <c r="GC367" s="52"/>
      <c r="GD367" s="52"/>
      <c r="GE367" s="52"/>
      <c r="GF367" s="52"/>
      <c r="GG367" s="52"/>
      <c r="GH367" s="52"/>
      <c r="GI367" s="52"/>
      <c r="GJ367" s="52"/>
      <c r="GK367" s="52"/>
      <c r="GL367" s="52"/>
      <c r="GM367" s="52"/>
      <c r="GN367" s="52"/>
      <c r="GO367" s="52"/>
      <c r="GP367" s="52"/>
      <c r="GQ367" s="52"/>
      <c r="GR367" s="52"/>
      <c r="GS367" s="52"/>
      <c r="GT367" s="52"/>
      <c r="GU367" s="52"/>
      <c r="GV367" s="52"/>
      <c r="GW367" s="52"/>
      <c r="GX367" s="52"/>
      <c r="GY367" s="52"/>
      <c r="GZ367" s="52"/>
      <c r="HA367" s="52"/>
      <c r="HB367" s="52"/>
      <c r="HC367" s="52"/>
      <c r="HD367" s="52"/>
      <c r="HE367" s="52"/>
      <c r="HF367" s="52"/>
      <c r="HG367" s="52"/>
      <c r="HH367" s="52"/>
      <c r="HI367" s="52"/>
      <c r="HJ367" s="52"/>
      <c r="HK367" s="52"/>
      <c r="HL367" s="52"/>
      <c r="HM367" s="52"/>
      <c r="HN367" s="52"/>
      <c r="HO367" s="52"/>
      <c r="HP367" s="52"/>
      <c r="HQ367" s="52"/>
      <c r="HR367" s="52"/>
      <c r="HS367" s="52"/>
      <c r="HT367" s="52"/>
      <c r="HU367" s="52"/>
      <c r="HV367" s="52"/>
      <c r="HW367" s="52"/>
      <c r="HX367" s="52"/>
      <c r="HY367" s="52"/>
      <c r="HZ367" s="52"/>
      <c r="IA367" s="52"/>
      <c r="IB367" s="52"/>
      <c r="IC367" s="52"/>
      <c r="ID367" s="52"/>
      <c r="IE367" s="52"/>
      <c r="IF367" s="52"/>
      <c r="IG367" s="52"/>
      <c r="IH367" s="52"/>
      <c r="II367" s="52"/>
      <c r="IJ367" s="52"/>
      <c r="IK367" s="52"/>
      <c r="IL367" s="52"/>
      <c r="IM367" s="52"/>
      <c r="IN367" s="52"/>
      <c r="IO367" s="52"/>
      <c r="IP367" s="52"/>
      <c r="IQ367" s="52"/>
      <c r="IR367" s="52"/>
      <c r="IS367" s="52"/>
      <c r="IT367" s="52"/>
      <c r="IU367" s="52"/>
      <c r="IV367" s="52"/>
      <c r="IW367" s="52"/>
      <c r="IX367" s="52"/>
    </row>
    <row r="368" spans="1:258" ht="18" customHeight="1">
      <c r="A368" s="69"/>
      <c r="B368" s="69"/>
      <c r="C368" s="122"/>
      <c r="D368" s="116" t="s">
        <v>150</v>
      </c>
      <c r="E368" s="44">
        <v>21000000</v>
      </c>
      <c r="F368" s="44">
        <v>7353200</v>
      </c>
      <c r="G368" s="62">
        <f t="shared" si="43"/>
        <v>-13646800</v>
      </c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52"/>
      <c r="BN368" s="52"/>
      <c r="BO368" s="52"/>
      <c r="BP368" s="52"/>
      <c r="BQ368" s="52"/>
      <c r="BR368" s="52"/>
      <c r="BS368" s="52"/>
      <c r="BT368" s="52"/>
      <c r="BU368" s="52"/>
      <c r="BV368" s="52"/>
      <c r="BW368" s="52"/>
      <c r="BX368" s="52"/>
      <c r="BY368" s="52"/>
      <c r="BZ368" s="52"/>
      <c r="CA368" s="52"/>
      <c r="CB368" s="52"/>
      <c r="CC368" s="52"/>
      <c r="CD368" s="52"/>
      <c r="CE368" s="52"/>
      <c r="CF368" s="52"/>
      <c r="CG368" s="52"/>
      <c r="CH368" s="52"/>
      <c r="CI368" s="52"/>
      <c r="CJ368" s="52"/>
      <c r="CK368" s="52"/>
      <c r="CL368" s="52"/>
      <c r="CM368" s="52"/>
      <c r="CN368" s="52"/>
      <c r="CO368" s="52"/>
      <c r="CP368" s="52"/>
      <c r="CQ368" s="52"/>
      <c r="CR368" s="52"/>
      <c r="CS368" s="52"/>
      <c r="CT368" s="52"/>
      <c r="CU368" s="52"/>
      <c r="CV368" s="52"/>
      <c r="CW368" s="52"/>
      <c r="CX368" s="52"/>
      <c r="CY368" s="52"/>
      <c r="CZ368" s="52"/>
      <c r="DA368" s="52"/>
      <c r="DB368" s="52"/>
      <c r="DC368" s="52"/>
      <c r="DD368" s="52"/>
      <c r="DE368" s="52"/>
      <c r="DF368" s="52"/>
      <c r="DG368" s="52"/>
      <c r="DH368" s="52"/>
      <c r="DI368" s="52"/>
      <c r="DJ368" s="52"/>
      <c r="DK368" s="52"/>
      <c r="DL368" s="52"/>
      <c r="DM368" s="52"/>
      <c r="DN368" s="52"/>
      <c r="DO368" s="52"/>
      <c r="DP368" s="52"/>
      <c r="DQ368" s="52"/>
      <c r="DR368" s="52"/>
      <c r="DS368" s="52"/>
      <c r="DT368" s="52"/>
      <c r="DU368" s="52"/>
      <c r="DV368" s="52"/>
      <c r="DW368" s="52"/>
      <c r="DX368" s="52"/>
      <c r="DY368" s="52"/>
      <c r="DZ368" s="52"/>
      <c r="EA368" s="52"/>
      <c r="EB368" s="52"/>
      <c r="EC368" s="52"/>
      <c r="ED368" s="52"/>
      <c r="EE368" s="52"/>
      <c r="EF368" s="52"/>
      <c r="EG368" s="52"/>
      <c r="EH368" s="52"/>
      <c r="EI368" s="52"/>
      <c r="EJ368" s="52"/>
      <c r="EK368" s="52"/>
      <c r="EL368" s="52"/>
      <c r="EM368" s="52"/>
      <c r="EN368" s="52"/>
      <c r="EO368" s="52"/>
      <c r="EP368" s="52"/>
      <c r="EQ368" s="52"/>
      <c r="ER368" s="52"/>
      <c r="ES368" s="52"/>
      <c r="ET368" s="52"/>
      <c r="EU368" s="52"/>
      <c r="EV368" s="52"/>
      <c r="EW368" s="52"/>
      <c r="EX368" s="52"/>
      <c r="EY368" s="52"/>
      <c r="EZ368" s="52"/>
      <c r="FA368" s="52"/>
      <c r="FB368" s="52"/>
      <c r="FC368" s="52"/>
      <c r="FD368" s="52"/>
      <c r="FE368" s="52"/>
      <c r="FF368" s="52"/>
      <c r="FG368" s="52"/>
      <c r="FH368" s="52"/>
      <c r="FI368" s="52"/>
      <c r="FJ368" s="52"/>
      <c r="FK368" s="52"/>
      <c r="FL368" s="52"/>
      <c r="FM368" s="52"/>
      <c r="FN368" s="52"/>
      <c r="FO368" s="52"/>
      <c r="FP368" s="52"/>
      <c r="FQ368" s="52"/>
      <c r="FR368" s="52"/>
      <c r="FS368" s="52"/>
      <c r="FT368" s="52"/>
      <c r="FU368" s="52"/>
      <c r="FV368" s="52"/>
      <c r="FW368" s="52"/>
      <c r="FX368" s="52"/>
      <c r="FY368" s="52"/>
      <c r="FZ368" s="52"/>
      <c r="GA368" s="52"/>
      <c r="GB368" s="52"/>
      <c r="GC368" s="52"/>
      <c r="GD368" s="52"/>
      <c r="GE368" s="52"/>
      <c r="GF368" s="52"/>
      <c r="GG368" s="52"/>
      <c r="GH368" s="52"/>
      <c r="GI368" s="52"/>
      <c r="GJ368" s="52"/>
      <c r="GK368" s="52"/>
      <c r="GL368" s="52"/>
      <c r="GM368" s="52"/>
      <c r="GN368" s="52"/>
      <c r="GO368" s="52"/>
      <c r="GP368" s="52"/>
      <c r="GQ368" s="52"/>
      <c r="GR368" s="52"/>
      <c r="GS368" s="52"/>
      <c r="GT368" s="52"/>
      <c r="GU368" s="52"/>
      <c r="GV368" s="52"/>
      <c r="GW368" s="52"/>
      <c r="GX368" s="52"/>
      <c r="GY368" s="52"/>
      <c r="GZ368" s="52"/>
      <c r="HA368" s="52"/>
      <c r="HB368" s="52"/>
      <c r="HC368" s="52"/>
      <c r="HD368" s="52"/>
      <c r="HE368" s="52"/>
      <c r="HF368" s="52"/>
      <c r="HG368" s="52"/>
      <c r="HH368" s="52"/>
      <c r="HI368" s="52"/>
      <c r="HJ368" s="52"/>
      <c r="HK368" s="52"/>
      <c r="HL368" s="52"/>
      <c r="HM368" s="52"/>
      <c r="HN368" s="52"/>
      <c r="HO368" s="52"/>
      <c r="HP368" s="52"/>
      <c r="HQ368" s="52"/>
      <c r="HR368" s="52"/>
      <c r="HS368" s="52"/>
      <c r="HT368" s="52"/>
      <c r="HU368" s="52"/>
      <c r="HV368" s="52"/>
      <c r="HW368" s="52"/>
      <c r="HX368" s="52"/>
      <c r="HY368" s="52"/>
      <c r="HZ368" s="52"/>
      <c r="IA368" s="52"/>
      <c r="IB368" s="52"/>
      <c r="IC368" s="52"/>
      <c r="ID368" s="52"/>
      <c r="IE368" s="52"/>
      <c r="IF368" s="52"/>
      <c r="IG368" s="52"/>
      <c r="IH368" s="52"/>
      <c r="II368" s="52"/>
      <c r="IJ368" s="52"/>
      <c r="IK368" s="52"/>
      <c r="IL368" s="52"/>
      <c r="IM368" s="52"/>
      <c r="IN368" s="52"/>
      <c r="IO368" s="52"/>
      <c r="IP368" s="52"/>
      <c r="IQ368" s="52"/>
      <c r="IR368" s="52"/>
      <c r="IS368" s="52"/>
      <c r="IT368" s="52"/>
      <c r="IU368" s="52"/>
      <c r="IV368" s="52"/>
      <c r="IW368" s="52"/>
      <c r="IX368" s="52"/>
    </row>
    <row r="369" spans="1:258" ht="18" customHeight="1">
      <c r="A369" s="69"/>
      <c r="B369" s="69"/>
      <c r="C369" s="122"/>
      <c r="D369" s="116" t="s">
        <v>151</v>
      </c>
      <c r="E369" s="44">
        <v>8250000</v>
      </c>
      <c r="F369" s="44">
        <v>3980000</v>
      </c>
      <c r="G369" s="62">
        <f t="shared" si="43"/>
        <v>-4270000</v>
      </c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52"/>
      <c r="BN369" s="52"/>
      <c r="BO369" s="52"/>
      <c r="BP369" s="52"/>
      <c r="BQ369" s="52"/>
      <c r="BR369" s="52"/>
      <c r="BS369" s="52"/>
      <c r="BT369" s="52"/>
      <c r="BU369" s="52"/>
      <c r="BV369" s="52"/>
      <c r="BW369" s="52"/>
      <c r="BX369" s="52"/>
      <c r="BY369" s="52"/>
      <c r="BZ369" s="52"/>
      <c r="CA369" s="52"/>
      <c r="CB369" s="52"/>
      <c r="CC369" s="52"/>
      <c r="CD369" s="52"/>
      <c r="CE369" s="52"/>
      <c r="CF369" s="52"/>
      <c r="CG369" s="52"/>
      <c r="CH369" s="52"/>
      <c r="CI369" s="52"/>
      <c r="CJ369" s="52"/>
      <c r="CK369" s="52"/>
      <c r="CL369" s="52"/>
      <c r="CM369" s="52"/>
      <c r="CN369" s="52"/>
      <c r="CO369" s="52"/>
      <c r="CP369" s="52"/>
      <c r="CQ369" s="52"/>
      <c r="CR369" s="52"/>
      <c r="CS369" s="52"/>
      <c r="CT369" s="52"/>
      <c r="CU369" s="52"/>
      <c r="CV369" s="52"/>
      <c r="CW369" s="52"/>
      <c r="CX369" s="52"/>
      <c r="CY369" s="52"/>
      <c r="CZ369" s="52"/>
      <c r="DA369" s="52"/>
      <c r="DB369" s="52"/>
      <c r="DC369" s="52"/>
      <c r="DD369" s="52"/>
      <c r="DE369" s="52"/>
      <c r="DF369" s="52"/>
      <c r="DG369" s="52"/>
      <c r="DH369" s="52"/>
      <c r="DI369" s="52"/>
      <c r="DJ369" s="52"/>
      <c r="DK369" s="52"/>
      <c r="DL369" s="52"/>
      <c r="DM369" s="52"/>
      <c r="DN369" s="52"/>
      <c r="DO369" s="52"/>
      <c r="DP369" s="52"/>
      <c r="DQ369" s="52"/>
      <c r="DR369" s="52"/>
      <c r="DS369" s="52"/>
      <c r="DT369" s="52"/>
      <c r="DU369" s="52"/>
      <c r="DV369" s="52"/>
      <c r="DW369" s="52"/>
      <c r="DX369" s="52"/>
      <c r="DY369" s="52"/>
      <c r="DZ369" s="52"/>
      <c r="EA369" s="52"/>
      <c r="EB369" s="52"/>
      <c r="EC369" s="52"/>
      <c r="ED369" s="52"/>
      <c r="EE369" s="52"/>
      <c r="EF369" s="52"/>
      <c r="EG369" s="52"/>
      <c r="EH369" s="52"/>
      <c r="EI369" s="52"/>
      <c r="EJ369" s="52"/>
      <c r="EK369" s="52"/>
      <c r="EL369" s="52"/>
      <c r="EM369" s="52"/>
      <c r="EN369" s="52"/>
      <c r="EO369" s="52"/>
      <c r="EP369" s="52"/>
      <c r="EQ369" s="52"/>
      <c r="ER369" s="52"/>
      <c r="ES369" s="52"/>
      <c r="ET369" s="52"/>
      <c r="EU369" s="52"/>
      <c r="EV369" s="52"/>
      <c r="EW369" s="52"/>
      <c r="EX369" s="52"/>
      <c r="EY369" s="52"/>
      <c r="EZ369" s="52"/>
      <c r="FA369" s="52"/>
      <c r="FB369" s="52"/>
      <c r="FC369" s="52"/>
      <c r="FD369" s="52"/>
      <c r="FE369" s="52"/>
      <c r="FF369" s="52"/>
      <c r="FG369" s="52"/>
      <c r="FH369" s="52"/>
      <c r="FI369" s="52"/>
      <c r="FJ369" s="52"/>
      <c r="FK369" s="52"/>
      <c r="FL369" s="52"/>
      <c r="FM369" s="52"/>
      <c r="FN369" s="52"/>
      <c r="FO369" s="52"/>
      <c r="FP369" s="52"/>
      <c r="FQ369" s="52"/>
      <c r="FR369" s="52"/>
      <c r="FS369" s="52"/>
      <c r="FT369" s="52"/>
      <c r="FU369" s="52"/>
      <c r="FV369" s="52"/>
      <c r="FW369" s="52"/>
      <c r="FX369" s="52"/>
      <c r="FY369" s="52"/>
      <c r="FZ369" s="52"/>
      <c r="GA369" s="52"/>
      <c r="GB369" s="52"/>
      <c r="GC369" s="52"/>
      <c r="GD369" s="52"/>
      <c r="GE369" s="52"/>
      <c r="GF369" s="52"/>
      <c r="GG369" s="52"/>
      <c r="GH369" s="52"/>
      <c r="GI369" s="52"/>
      <c r="GJ369" s="52"/>
      <c r="GK369" s="52"/>
      <c r="GL369" s="52"/>
      <c r="GM369" s="52"/>
      <c r="GN369" s="52"/>
      <c r="GO369" s="52"/>
      <c r="GP369" s="52"/>
      <c r="GQ369" s="52"/>
      <c r="GR369" s="52"/>
      <c r="GS369" s="52"/>
      <c r="GT369" s="52"/>
      <c r="GU369" s="52"/>
      <c r="GV369" s="52"/>
      <c r="GW369" s="52"/>
      <c r="GX369" s="52"/>
      <c r="GY369" s="52"/>
      <c r="GZ369" s="52"/>
      <c r="HA369" s="52"/>
      <c r="HB369" s="52"/>
      <c r="HC369" s="52"/>
      <c r="HD369" s="52"/>
      <c r="HE369" s="52"/>
      <c r="HF369" s="52"/>
      <c r="HG369" s="52"/>
      <c r="HH369" s="52"/>
      <c r="HI369" s="52"/>
      <c r="HJ369" s="52"/>
      <c r="HK369" s="52"/>
      <c r="HL369" s="52"/>
      <c r="HM369" s="52"/>
      <c r="HN369" s="52"/>
      <c r="HO369" s="52"/>
      <c r="HP369" s="52"/>
      <c r="HQ369" s="52"/>
      <c r="HR369" s="52"/>
      <c r="HS369" s="52"/>
      <c r="HT369" s="52"/>
      <c r="HU369" s="52"/>
      <c r="HV369" s="52"/>
      <c r="HW369" s="52"/>
      <c r="HX369" s="52"/>
      <c r="HY369" s="52"/>
      <c r="HZ369" s="52"/>
      <c r="IA369" s="52"/>
      <c r="IB369" s="52"/>
      <c r="IC369" s="52"/>
      <c r="ID369" s="52"/>
      <c r="IE369" s="52"/>
      <c r="IF369" s="52"/>
      <c r="IG369" s="52"/>
      <c r="IH369" s="52"/>
      <c r="II369" s="52"/>
      <c r="IJ369" s="52"/>
      <c r="IK369" s="52"/>
      <c r="IL369" s="52"/>
      <c r="IM369" s="52"/>
      <c r="IN369" s="52"/>
      <c r="IO369" s="52"/>
      <c r="IP369" s="52"/>
      <c r="IQ369" s="52"/>
      <c r="IR369" s="52"/>
      <c r="IS369" s="52"/>
      <c r="IT369" s="52"/>
      <c r="IU369" s="52"/>
      <c r="IV369" s="52"/>
      <c r="IW369" s="52"/>
      <c r="IX369" s="52"/>
    </row>
    <row r="370" spans="1:258" ht="18" customHeight="1">
      <c r="A370" s="69"/>
      <c r="B370" s="50" t="s">
        <v>275</v>
      </c>
      <c r="C370" s="123" t="s">
        <v>48</v>
      </c>
      <c r="D370" s="116" t="s">
        <v>275</v>
      </c>
      <c r="E370" s="44">
        <v>300000</v>
      </c>
      <c r="F370" s="44">
        <v>212500</v>
      </c>
      <c r="G370" s="62">
        <f t="shared" si="43"/>
        <v>-87500</v>
      </c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52"/>
      <c r="BN370" s="52"/>
      <c r="BO370" s="52"/>
      <c r="BP370" s="52"/>
      <c r="BQ370" s="52"/>
      <c r="BR370" s="52"/>
      <c r="BS370" s="52"/>
      <c r="BT370" s="52"/>
      <c r="BU370" s="52"/>
      <c r="BV370" s="52"/>
      <c r="BW370" s="52"/>
      <c r="BX370" s="52"/>
      <c r="BY370" s="52"/>
      <c r="BZ370" s="52"/>
      <c r="CA370" s="52"/>
      <c r="CB370" s="52"/>
      <c r="CC370" s="52"/>
      <c r="CD370" s="52"/>
      <c r="CE370" s="52"/>
      <c r="CF370" s="52"/>
      <c r="CG370" s="52"/>
      <c r="CH370" s="52"/>
      <c r="CI370" s="52"/>
      <c r="CJ370" s="52"/>
      <c r="CK370" s="52"/>
      <c r="CL370" s="52"/>
      <c r="CM370" s="52"/>
      <c r="CN370" s="52"/>
      <c r="CO370" s="52"/>
      <c r="CP370" s="52"/>
      <c r="CQ370" s="52"/>
      <c r="CR370" s="52"/>
      <c r="CS370" s="52"/>
      <c r="CT370" s="52"/>
      <c r="CU370" s="52"/>
      <c r="CV370" s="52"/>
      <c r="CW370" s="52"/>
      <c r="CX370" s="52"/>
      <c r="CY370" s="52"/>
      <c r="CZ370" s="52"/>
      <c r="DA370" s="52"/>
      <c r="DB370" s="52"/>
      <c r="DC370" s="52"/>
      <c r="DD370" s="52"/>
      <c r="DE370" s="52"/>
      <c r="DF370" s="52"/>
      <c r="DG370" s="52"/>
      <c r="DH370" s="52"/>
      <c r="DI370" s="52"/>
      <c r="DJ370" s="52"/>
      <c r="DK370" s="52"/>
      <c r="DL370" s="52"/>
      <c r="DM370" s="52"/>
      <c r="DN370" s="52"/>
      <c r="DO370" s="52"/>
      <c r="DP370" s="52"/>
      <c r="DQ370" s="52"/>
      <c r="DR370" s="52"/>
      <c r="DS370" s="52"/>
      <c r="DT370" s="52"/>
      <c r="DU370" s="52"/>
      <c r="DV370" s="52"/>
      <c r="DW370" s="52"/>
      <c r="DX370" s="52"/>
      <c r="DY370" s="52"/>
      <c r="DZ370" s="52"/>
      <c r="EA370" s="52"/>
      <c r="EB370" s="52"/>
      <c r="EC370" s="52"/>
      <c r="ED370" s="52"/>
      <c r="EE370" s="52"/>
      <c r="EF370" s="52"/>
      <c r="EG370" s="52"/>
      <c r="EH370" s="52"/>
      <c r="EI370" s="52"/>
      <c r="EJ370" s="52"/>
      <c r="EK370" s="52"/>
      <c r="EL370" s="52"/>
      <c r="EM370" s="52"/>
      <c r="EN370" s="52"/>
      <c r="EO370" s="52"/>
      <c r="EP370" s="52"/>
      <c r="EQ370" s="52"/>
      <c r="ER370" s="52"/>
      <c r="ES370" s="52"/>
      <c r="ET370" s="52"/>
      <c r="EU370" s="52"/>
      <c r="EV370" s="52"/>
      <c r="EW370" s="52"/>
      <c r="EX370" s="52"/>
      <c r="EY370" s="52"/>
      <c r="EZ370" s="52"/>
      <c r="FA370" s="52"/>
      <c r="FB370" s="52"/>
      <c r="FC370" s="52"/>
      <c r="FD370" s="52"/>
      <c r="FE370" s="52"/>
      <c r="FF370" s="52"/>
      <c r="FG370" s="52"/>
      <c r="FH370" s="52"/>
      <c r="FI370" s="52"/>
      <c r="FJ370" s="52"/>
      <c r="FK370" s="52"/>
      <c r="FL370" s="52"/>
      <c r="FM370" s="52"/>
      <c r="FN370" s="52"/>
      <c r="FO370" s="52"/>
      <c r="FP370" s="52"/>
      <c r="FQ370" s="52"/>
      <c r="FR370" s="52"/>
      <c r="FS370" s="52"/>
      <c r="FT370" s="52"/>
      <c r="FU370" s="52"/>
      <c r="FV370" s="52"/>
      <c r="FW370" s="52"/>
      <c r="FX370" s="52"/>
      <c r="FY370" s="52"/>
      <c r="FZ370" s="52"/>
      <c r="GA370" s="52"/>
      <c r="GB370" s="52"/>
      <c r="GC370" s="52"/>
      <c r="GD370" s="52"/>
      <c r="GE370" s="52"/>
      <c r="GF370" s="52"/>
      <c r="GG370" s="52"/>
      <c r="GH370" s="52"/>
      <c r="GI370" s="52"/>
      <c r="GJ370" s="52"/>
      <c r="GK370" s="52"/>
      <c r="GL370" s="52"/>
      <c r="GM370" s="52"/>
      <c r="GN370" s="52"/>
      <c r="GO370" s="52"/>
      <c r="GP370" s="52"/>
      <c r="GQ370" s="52"/>
      <c r="GR370" s="52"/>
      <c r="GS370" s="52"/>
      <c r="GT370" s="52"/>
      <c r="GU370" s="52"/>
      <c r="GV370" s="52"/>
      <c r="GW370" s="52"/>
      <c r="GX370" s="52"/>
      <c r="GY370" s="52"/>
      <c r="GZ370" s="52"/>
      <c r="HA370" s="52"/>
      <c r="HB370" s="52"/>
      <c r="HC370" s="52"/>
      <c r="HD370" s="52"/>
      <c r="HE370" s="52"/>
      <c r="HF370" s="52"/>
      <c r="HG370" s="52"/>
      <c r="HH370" s="52"/>
      <c r="HI370" s="52"/>
      <c r="HJ370" s="52"/>
      <c r="HK370" s="52"/>
      <c r="HL370" s="52"/>
      <c r="HM370" s="52"/>
      <c r="HN370" s="52"/>
      <c r="HO370" s="52"/>
      <c r="HP370" s="52"/>
      <c r="HQ370" s="52"/>
      <c r="HR370" s="52"/>
      <c r="HS370" s="52"/>
      <c r="HT370" s="52"/>
      <c r="HU370" s="52"/>
      <c r="HV370" s="52"/>
      <c r="HW370" s="52"/>
      <c r="HX370" s="52"/>
      <c r="HY370" s="52"/>
      <c r="HZ370" s="52"/>
      <c r="IA370" s="52"/>
      <c r="IB370" s="52"/>
      <c r="IC370" s="52"/>
      <c r="ID370" s="52"/>
      <c r="IE370" s="52"/>
      <c r="IF370" s="52"/>
      <c r="IG370" s="52"/>
      <c r="IH370" s="52"/>
      <c r="II370" s="52"/>
      <c r="IJ370" s="52"/>
      <c r="IK370" s="52"/>
      <c r="IL370" s="52"/>
      <c r="IM370" s="52"/>
      <c r="IN370" s="52"/>
      <c r="IO370" s="52"/>
      <c r="IP370" s="52"/>
      <c r="IQ370" s="52"/>
      <c r="IR370" s="52"/>
      <c r="IS370" s="52"/>
      <c r="IT370" s="52"/>
      <c r="IU370" s="52"/>
      <c r="IV370" s="52"/>
      <c r="IW370" s="52"/>
      <c r="IX370" s="52"/>
    </row>
    <row r="371" spans="1:258" ht="18" customHeight="1">
      <c r="A371" s="69"/>
      <c r="B371" s="50" t="s">
        <v>276</v>
      </c>
      <c r="C371" s="123" t="s">
        <v>48</v>
      </c>
      <c r="D371" s="116" t="s">
        <v>277</v>
      </c>
      <c r="E371" s="44">
        <v>3000000</v>
      </c>
      <c r="F371" s="44">
        <v>2619681</v>
      </c>
      <c r="G371" s="62">
        <f t="shared" si="43"/>
        <v>-380319</v>
      </c>
      <c r="H371" s="52"/>
    </row>
    <row r="372" spans="1:258" ht="18" customHeight="1">
      <c r="A372" s="60"/>
      <c r="B372" s="41" t="s">
        <v>363</v>
      </c>
      <c r="C372" s="97"/>
      <c r="D372" s="121"/>
      <c r="E372" s="43">
        <v>0</v>
      </c>
      <c r="F372" s="43">
        <v>5452</v>
      </c>
      <c r="G372" s="62">
        <f t="shared" si="43"/>
        <v>5452</v>
      </c>
    </row>
    <row r="373" spans="1:258" ht="18" customHeight="1">
      <c r="A373" s="60"/>
      <c r="B373" s="41" t="s">
        <v>392</v>
      </c>
      <c r="C373" s="97"/>
      <c r="D373" s="121"/>
      <c r="E373" s="43">
        <v>0</v>
      </c>
      <c r="F373" s="43">
        <v>482000</v>
      </c>
      <c r="G373" s="62">
        <f t="shared" si="43"/>
        <v>482000</v>
      </c>
    </row>
    <row r="374" spans="1:258" ht="18" customHeight="1">
      <c r="A374" s="47"/>
      <c r="B374" s="41"/>
      <c r="C374" s="97"/>
      <c r="D374" s="121" t="s">
        <v>121</v>
      </c>
      <c r="E374" s="43">
        <f>SUM(E237:E373)</f>
        <v>1844547160</v>
      </c>
      <c r="F374" s="43">
        <f>SUM(F237:F373)</f>
        <v>1301300160</v>
      </c>
      <c r="G374" s="43">
        <f>SUM(G237:G373)</f>
        <v>-543247000</v>
      </c>
    </row>
    <row r="375" spans="1:258" ht="18" customHeight="1">
      <c r="A375" s="149" t="s">
        <v>393</v>
      </c>
      <c r="B375" s="150"/>
      <c r="C375" s="151"/>
      <c r="D375" s="121"/>
      <c r="E375" s="43">
        <v>0</v>
      </c>
      <c r="F375" s="43">
        <v>107369333</v>
      </c>
      <c r="G375" s="43">
        <f>SUM(F375-E375)</f>
        <v>107369333</v>
      </c>
    </row>
    <row r="376" spans="1:258" ht="18" customHeight="1">
      <c r="A376" s="41" t="s">
        <v>141</v>
      </c>
      <c r="B376" s="41"/>
      <c r="C376" s="97"/>
      <c r="D376" s="121" t="s">
        <v>152</v>
      </c>
      <c r="E376" s="43">
        <f>SUM(E201,E206,E225,E236,E374)</f>
        <v>5958584980</v>
      </c>
      <c r="F376" s="43">
        <f>SUM(F201,F206,F225,F236,F374:F375)</f>
        <v>3896251623</v>
      </c>
      <c r="G376" s="43">
        <f>SUM(F376-E376)</f>
        <v>-2062333357</v>
      </c>
    </row>
  </sheetData>
  <mergeCells count="18">
    <mergeCell ref="A375:C375"/>
    <mergeCell ref="C113:C114"/>
    <mergeCell ref="C117:C118"/>
    <mergeCell ref="C304:C305"/>
    <mergeCell ref="C309:C310"/>
    <mergeCell ref="C152:C153"/>
    <mergeCell ref="C229:C231"/>
    <mergeCell ref="C120:C121"/>
    <mergeCell ref="C246:C247"/>
    <mergeCell ref="C233:C234"/>
    <mergeCell ref="C207:C208"/>
    <mergeCell ref="A1:C1"/>
    <mergeCell ref="C29:C30"/>
    <mergeCell ref="C67:C68"/>
    <mergeCell ref="C106:C107"/>
    <mergeCell ref="C110:C111"/>
    <mergeCell ref="C96:C97"/>
    <mergeCell ref="C108:C109"/>
  </mergeCells>
  <phoneticPr fontId="3" type="noConversion"/>
  <printOptions horizontalCentered="1"/>
  <pageMargins left="0.78740157480314965" right="0.39370078740157483" top="0.78740157480314965" bottom="0.59055118110236227" header="0.39370078740157483" footer="0.39370078740157483"/>
  <pageSetup paperSize="9" scale="71" fitToHeight="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결산총괄표</vt:lpstr>
      <vt:lpstr>2021년도 예결산 세입내역서</vt:lpstr>
      <vt:lpstr>2021년도 예결산 세출내역서</vt:lpstr>
      <vt:lpstr>'2021년도 예결산 세입내역서'!Print_Area</vt:lpstr>
      <vt:lpstr>'2021년도 예결산 세출내역서'!Print_Area</vt:lpstr>
      <vt:lpstr>결산총괄표!Print_Area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Chang Shin</dc:creator>
  <cp:lastModifiedBy>홍창신</cp:lastModifiedBy>
  <cp:lastPrinted>2022-01-27T23:23:16Z</cp:lastPrinted>
  <dcterms:created xsi:type="dcterms:W3CDTF">2010-12-27T09:04:26Z</dcterms:created>
  <dcterms:modified xsi:type="dcterms:W3CDTF">2022-03-22T02:21:02Z</dcterms:modified>
</cp:coreProperties>
</file>